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runa\Downloads\"/>
    </mc:Choice>
  </mc:AlternateContent>
  <xr:revisionPtr revIDLastSave="0" documentId="8_{75EA4AA9-FAF9-4F7C-BE63-0CE3603E5E5D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Paint coverage" sheetId="1" r:id="rId1"/>
    <sheet name=" Paint rates Excluding GST" sheetId="2" r:id="rId2"/>
    <sheet name="Analysis without GST on labour" sheetId="3" r:id="rId3"/>
    <sheet name="Analysis with GST on labour " sheetId="4" r:id="rId4"/>
  </sheets>
  <definedNames>
    <definedName name="_xlnm.Print_Titles" localSheetId="3">'Analysis with GST on labour '!$1:$1</definedName>
    <definedName name="_xlnm.Print_Titles" localSheetId="2">'Analysis without GST on labour'!$1:$1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  <c r="J2" i="4"/>
  <c r="L2" i="4"/>
  <c r="R2" i="4" s="1"/>
  <c r="Q2" i="4"/>
  <c r="S2" i="4" s="1"/>
  <c r="H3" i="4"/>
  <c r="L3" i="4" s="1"/>
  <c r="R3" i="4" s="1"/>
  <c r="J3" i="4"/>
  <c r="Q3" i="4" s="1"/>
  <c r="S3" i="4" s="1"/>
  <c r="H4" i="4"/>
  <c r="J4" i="4"/>
  <c r="Q4" i="4"/>
  <c r="S4" i="4" s="1"/>
  <c r="R4" i="4"/>
  <c r="H5" i="4"/>
  <c r="J5" i="4"/>
  <c r="Q5" i="4" s="1"/>
  <c r="S5" i="4" s="1"/>
  <c r="L5" i="4"/>
  <c r="R5" i="4" s="1"/>
  <c r="H6" i="4"/>
  <c r="J6" i="4" s="1"/>
  <c r="Q6" i="4" s="1"/>
  <c r="H7" i="4"/>
  <c r="J7" i="4"/>
  <c r="Q7" i="4" s="1"/>
  <c r="S7" i="4" s="1"/>
  <c r="L7" i="4"/>
  <c r="R7" i="4" s="1"/>
  <c r="H8" i="4"/>
  <c r="J8" i="4" s="1"/>
  <c r="Q8" i="4" s="1"/>
  <c r="S8" i="4" s="1"/>
  <c r="R8" i="4"/>
  <c r="H9" i="4"/>
  <c r="J9" i="4"/>
  <c r="L9" i="4"/>
  <c r="R9" i="4" s="1"/>
  <c r="Q9" i="4"/>
  <c r="H10" i="4"/>
  <c r="J10" i="4"/>
  <c r="Q10" i="4" s="1"/>
  <c r="S10" i="4" s="1"/>
  <c r="R10" i="4"/>
  <c r="H11" i="4"/>
  <c r="J11" i="4" s="1"/>
  <c r="Q11" i="4" s="1"/>
  <c r="H12" i="4"/>
  <c r="J12" i="4"/>
  <c r="Q12" i="4" s="1"/>
  <c r="L12" i="4"/>
  <c r="R12" i="4" s="1"/>
  <c r="H13" i="4"/>
  <c r="J13" i="4" s="1"/>
  <c r="Q13" i="4" s="1"/>
  <c r="S13" i="4" s="1"/>
  <c r="R13" i="4"/>
  <c r="H14" i="4"/>
  <c r="J14" i="4"/>
  <c r="L14" i="4"/>
  <c r="R14" i="4" s="1"/>
  <c r="Q14" i="4"/>
  <c r="S14" i="4" s="1"/>
  <c r="H2" i="3"/>
  <c r="J2" i="3"/>
  <c r="L2" i="3"/>
  <c r="R2" i="3" s="1"/>
  <c r="Q2" i="3"/>
  <c r="S2" i="3" s="1"/>
  <c r="H3" i="3"/>
  <c r="J3" i="3"/>
  <c r="L3" i="3"/>
  <c r="R3" i="3" s="1"/>
  <c r="Q3" i="3"/>
  <c r="S3" i="3" s="1"/>
  <c r="H4" i="3"/>
  <c r="J4" i="3"/>
  <c r="Q4" i="3" s="1"/>
  <c r="S4" i="3" s="1"/>
  <c r="R4" i="3"/>
  <c r="H5" i="3"/>
  <c r="J5" i="3" s="1"/>
  <c r="Q5" i="3" s="1"/>
  <c r="H6" i="3"/>
  <c r="J6" i="3"/>
  <c r="Q6" i="3" s="1"/>
  <c r="L6" i="3"/>
  <c r="R6" i="3" s="1"/>
  <c r="H7" i="3"/>
  <c r="J7" i="3" s="1"/>
  <c r="Q7" i="3" s="1"/>
  <c r="H8" i="3"/>
  <c r="J8" i="3"/>
  <c r="Q8" i="3"/>
  <c r="S8" i="3" s="1"/>
  <c r="R8" i="3"/>
  <c r="H9" i="3"/>
  <c r="L9" i="3" s="1"/>
  <c r="R9" i="3" s="1"/>
  <c r="J9" i="3"/>
  <c r="Q9" i="3" s="1"/>
  <c r="H10" i="3"/>
  <c r="J10" i="3"/>
  <c r="Q10" i="3"/>
  <c r="S10" i="3" s="1"/>
  <c r="R10" i="3"/>
  <c r="H11" i="3"/>
  <c r="J11" i="3"/>
  <c r="Q11" i="3" s="1"/>
  <c r="L11" i="3"/>
  <c r="R11" i="3" s="1"/>
  <c r="H12" i="3"/>
  <c r="J12" i="3" s="1"/>
  <c r="Q12" i="3" s="1"/>
  <c r="H13" i="3"/>
  <c r="J13" i="3"/>
  <c r="Q13" i="3"/>
  <c r="S13" i="3" s="1"/>
  <c r="R13" i="3"/>
  <c r="H14" i="3"/>
  <c r="L14" i="3" s="1"/>
  <c r="R14" i="3" s="1"/>
  <c r="J14" i="3"/>
  <c r="Q14" i="3" s="1"/>
  <c r="S14" i="3" s="1"/>
  <c r="F18" i="2"/>
  <c r="I18" i="2"/>
  <c r="J18" i="2"/>
  <c r="E18" i="2"/>
  <c r="H17" i="2"/>
  <c r="G17" i="2"/>
  <c r="F16" i="2"/>
  <c r="I16" i="2"/>
  <c r="J16" i="2"/>
  <c r="E16" i="2"/>
  <c r="G15" i="2"/>
  <c r="H15" i="2" s="1"/>
  <c r="G6" i="2"/>
  <c r="H6" i="2" s="1"/>
  <c r="G7" i="2"/>
  <c r="H7" i="2" s="1"/>
  <c r="J7" i="2" s="1"/>
  <c r="G9" i="2"/>
  <c r="H9" i="2" s="1"/>
  <c r="J9" i="2" s="1"/>
  <c r="G11" i="2"/>
  <c r="H11" i="2" s="1"/>
  <c r="J11" i="2" s="1"/>
  <c r="G12" i="2"/>
  <c r="H12" i="2" s="1"/>
  <c r="J12" i="2" s="1"/>
  <c r="G14" i="2"/>
  <c r="H14" i="2" s="1"/>
  <c r="G5" i="2"/>
  <c r="H5" i="2" s="1"/>
  <c r="J5" i="2" s="1"/>
  <c r="D5" i="1"/>
  <c r="D6" i="1" s="1"/>
  <c r="H18" i="2" l="1"/>
  <c r="H16" i="2"/>
  <c r="G16" i="2"/>
  <c r="G18" i="2"/>
  <c r="S9" i="4"/>
  <c r="S12" i="4"/>
  <c r="L11" i="4"/>
  <c r="R11" i="4" s="1"/>
  <c r="S11" i="4" s="1"/>
  <c r="L6" i="4"/>
  <c r="R6" i="4" s="1"/>
  <c r="S6" i="4" s="1"/>
  <c r="S11" i="3"/>
  <c r="S12" i="3"/>
  <c r="S9" i="3"/>
  <c r="S6" i="3"/>
  <c r="L12" i="3"/>
  <c r="R12" i="3" s="1"/>
  <c r="L7" i="3"/>
  <c r="R7" i="3" s="1"/>
  <c r="S7" i="3" s="1"/>
  <c r="L5" i="3"/>
  <c r="R5" i="3" s="1"/>
  <c r="S5" i="3" s="1"/>
  <c r="I6" i="2"/>
  <c r="J6" i="2"/>
  <c r="I5" i="2"/>
  <c r="I7" i="2"/>
</calcChain>
</file>

<file path=xl/sharedStrings.xml><?xml version="1.0" encoding="utf-8"?>
<sst xmlns="http://schemas.openxmlformats.org/spreadsheetml/2006/main" count="260" uniqueCount="110">
  <si>
    <t>Sl.no</t>
  </si>
  <si>
    <t>Category</t>
  </si>
  <si>
    <t>Description</t>
  </si>
  <si>
    <t>Brand</t>
  </si>
  <si>
    <t>SKU no</t>
  </si>
  <si>
    <t>Units</t>
  </si>
  <si>
    <t>Cost per kg/ltr</t>
  </si>
  <si>
    <t>I coat coverage in sft per kg/ltr</t>
  </si>
  <si>
    <t>II coat coverage in sft per kg/ltr</t>
  </si>
  <si>
    <t>Putty</t>
  </si>
  <si>
    <t>Altek luppam</t>
  </si>
  <si>
    <t>Aultratek</t>
  </si>
  <si>
    <t>Kg</t>
  </si>
  <si>
    <t>Wall care putty</t>
  </si>
  <si>
    <t>Birla</t>
  </si>
  <si>
    <t>kg</t>
  </si>
  <si>
    <t>Interior Paints</t>
  </si>
  <si>
    <t>Primer for tractor emulsion</t>
  </si>
  <si>
    <t>Asian</t>
  </si>
  <si>
    <t>ltr</t>
  </si>
  <si>
    <t>Exterior paints</t>
  </si>
  <si>
    <t>Exterior paints/emulsions for metals</t>
  </si>
  <si>
    <t>Metal primer/red oxide</t>
  </si>
  <si>
    <t>Rate for primer + I &amp; II coat</t>
  </si>
  <si>
    <t>Interior Paint</t>
  </si>
  <si>
    <t xml:space="preserve">Units </t>
  </si>
  <si>
    <t>Rs./sft</t>
  </si>
  <si>
    <t>Tractor emulsion</t>
  </si>
  <si>
    <t>Rate for I+II coat</t>
  </si>
  <si>
    <t>Rate for I coat</t>
  </si>
  <si>
    <t>Rate for II coat</t>
  </si>
  <si>
    <t>Rate with Altech luppum + primer + 2 coats paint</t>
  </si>
  <si>
    <t>Plastic emulsion - Apcolite</t>
  </si>
  <si>
    <t>Plastic emulsion - Royale</t>
  </si>
  <si>
    <t>Exterior emulsion Apex Ultima</t>
  </si>
  <si>
    <t>Exterior emulsion Apex</t>
  </si>
  <si>
    <t>Primer Ace</t>
  </si>
  <si>
    <t>Ace Exterior emulsion</t>
  </si>
  <si>
    <t>Primer Apex</t>
  </si>
  <si>
    <t>Enamel paint grills/railing</t>
  </si>
  <si>
    <t>Century PG</t>
  </si>
  <si>
    <t>Altek luppam - interior work</t>
  </si>
  <si>
    <t>Specification - brand/equivalent brand</t>
  </si>
  <si>
    <t>Cement base putty - Birla wall care putty</t>
  </si>
  <si>
    <t xml:space="preserve">Primer for emulsion paint - Asian </t>
  </si>
  <si>
    <t>Asian tractor emulsion</t>
  </si>
  <si>
    <t>Plastic emulsion - Asian  Royale</t>
  </si>
  <si>
    <t>Plastic emulsion - Asian Apcolite</t>
  </si>
  <si>
    <t>Asian Ace exterior emulsion</t>
  </si>
  <si>
    <t>Primer for Asian Apex exterior emulsion</t>
  </si>
  <si>
    <t>Primer for Asian Ace exterior emulsion</t>
  </si>
  <si>
    <t>Exterior emulsion  Asian Apex</t>
  </si>
  <si>
    <t>Exterior emulsion Asian Apex Ultima</t>
  </si>
  <si>
    <t xml:space="preserve">Enamel paint for metal and wood </t>
  </si>
  <si>
    <t>Metal primer Asian paints</t>
  </si>
  <si>
    <t>Rate with Birla wall care putty + primer + 2 coats paint</t>
  </si>
  <si>
    <t>Grills - consider one side</t>
  </si>
  <si>
    <t>Rs./rft</t>
  </si>
  <si>
    <t>Z angle /pipe railing</t>
  </si>
  <si>
    <t>Door frames</t>
  </si>
  <si>
    <t>Door beading with luppum and sanding</t>
  </si>
  <si>
    <t>SWR/PVC pipes</t>
  </si>
  <si>
    <t>GI pipes/CPVC pipes</t>
  </si>
  <si>
    <t>Nil</t>
  </si>
  <si>
    <t>Melamine polish</t>
  </si>
  <si>
    <t>Rate to be corrected</t>
  </si>
  <si>
    <t>Crack filling - making groove with grinder without material</t>
  </si>
  <si>
    <t xml:space="preserve">Crack filling - hairline </t>
  </si>
  <si>
    <t xml:space="preserve">Asian Apcolite premium enamel </t>
  </si>
  <si>
    <t>Wall texture</t>
  </si>
  <si>
    <t>Graflakes scratch plaster</t>
  </si>
  <si>
    <t xml:space="preserve">Asian Primer for wood </t>
  </si>
  <si>
    <t xml:space="preserve">Enamel </t>
  </si>
  <si>
    <t>Zycosil</t>
  </si>
  <si>
    <t>Waterproof paints</t>
  </si>
  <si>
    <t>Texture</t>
  </si>
  <si>
    <t>Asian premium apcolite Enamel Paint</t>
  </si>
  <si>
    <t>Kgs</t>
  </si>
  <si>
    <t>Metal Primer for MS</t>
  </si>
  <si>
    <t>Asian Apex Ultima Exterior emulsion</t>
  </si>
  <si>
    <t>Exterior Paints</t>
  </si>
  <si>
    <t>Asian Apex Exterior emulsion</t>
  </si>
  <si>
    <t>Asian Apex primer</t>
  </si>
  <si>
    <t>Asian Ace Exterior emulsion</t>
  </si>
  <si>
    <t>Asian Ace primer</t>
  </si>
  <si>
    <t>Plastic emulsion Asian Royale</t>
  </si>
  <si>
    <t>Plastic emulsion Asian Apcolite</t>
  </si>
  <si>
    <t>Asian TractorEemulsion Paint</t>
  </si>
  <si>
    <t>Primer for  Asiain Tractor Emulsion</t>
  </si>
  <si>
    <t>kgs</t>
  </si>
  <si>
    <t>Birla Wall care putty - for exterior works and  balconies/toilets</t>
  </si>
  <si>
    <t>Putty - Altek luppam - for interior works</t>
  </si>
  <si>
    <t>Charges for tools</t>
  </si>
  <si>
    <t>Profit</t>
  </si>
  <si>
    <t>Labour charges for II coat per sft</t>
  </si>
  <si>
    <t>Labour charges for I coat per sft</t>
  </si>
  <si>
    <t>Material cost II coats per sft</t>
  </si>
  <si>
    <t>Coverage  for II coats  in sft per kg/ltr</t>
  </si>
  <si>
    <t>Material cost I coat per sft</t>
  </si>
  <si>
    <t>Coverage  for I coat in sft per kg/ltr</t>
  </si>
  <si>
    <t>Rates with GST</t>
  </si>
  <si>
    <t>Package Qty</t>
  </si>
  <si>
    <t>SKU no.</t>
  </si>
  <si>
    <t>Description of  work</t>
  </si>
  <si>
    <t xml:space="preserve">Category </t>
  </si>
  <si>
    <t>S No</t>
  </si>
  <si>
    <t>Pay same rate as wall paint but in rft</t>
  </si>
  <si>
    <t xml:space="preserve">Rate for I coat - material + labour + profit </t>
  </si>
  <si>
    <t xml:space="preserve">Rate for II coat - material + labour + profit </t>
  </si>
  <si>
    <t xml:space="preserve">Rate for I + II coat - material + labour + profit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</si>
</sst>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164" fontId="5" fillId="0" borderId="0" xfId="2" applyNumberFormat="1" applyFont="1" applyBorder="1"/>
    <xf numFmtId="43" fontId="5" fillId="0" borderId="0" xfId="2" applyFont="1" applyBorder="1"/>
    <xf numFmtId="10" fontId="5" fillId="0" borderId="0" xfId="3" applyNumberFormat="1" applyFont="1" applyBorder="1"/>
    <xf numFmtId="43" fontId="5" fillId="0" borderId="0" xfId="2" applyFont="1" applyBorder="1" applyAlignment="1"/>
    <xf numFmtId="164" fontId="5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left"/>
    </xf>
    <xf numFmtId="164" fontId="5" fillId="0" borderId="0" xfId="2" applyNumberFormat="1" applyFont="1" applyBorder="1" applyAlignment="1"/>
    <xf numFmtId="0" fontId="5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left" wrapText="1"/>
    </xf>
    <xf numFmtId="43" fontId="5" fillId="0" borderId="1" xfId="2" applyFont="1" applyBorder="1" applyAlignment="1">
      <alignment horizontal="left" vertical="center" wrapText="1"/>
    </xf>
    <xf numFmtId="10" fontId="5" fillId="0" borderId="1" xfId="3" applyNumberFormat="1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left" vertical="center" wrapText="1"/>
    </xf>
    <xf numFmtId="43" fontId="5" fillId="0" borderId="1" xfId="2" applyFont="1" applyBorder="1" applyAlignment="1">
      <alignment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">
    <cellStyle name="Comma" xfId="1" builtinId="3"/>
    <cellStyle name="Comma 2" xfId="2" xr:uid="{E61D8278-DE8A-48C3-81C7-84B802449208}"/>
    <cellStyle name="Normal" xfId="0" builtinId="0"/>
    <cellStyle name="Percent 2" xfId="3" xr:uid="{E4771D04-9CEC-48DD-91A9-4D850C53F84B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opLeftCell="A3" zoomScale="130" zoomScaleNormal="130" workbookViewId="0">
      <selection activeCell="A15" sqref="A15"/>
    </sheetView>
  </sheetViews>
  <sheetFormatPr defaultColWidth="8.88671875" defaultRowHeight="19.95" customHeight="1"/>
  <cols>
    <col min="1" max="1" width="5.77734375" style="2" customWidth="1"/>
    <col min="2" max="2" width="32.109375" style="2" customWidth="1"/>
    <col min="3" max="3" width="30.44140625" style="2" customWidth="1"/>
    <col min="4" max="4" width="11.88671875" style="2" customWidth="1"/>
    <col min="5" max="9" width="8.77734375" style="2" customWidth="1"/>
    <col min="10" max="16384" width="8.88671875" style="2"/>
  </cols>
  <sheetData>
    <row r="1" spans="1:9" ht="55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9.95" customHeight="1">
      <c r="A2" s="4">
        <v>1</v>
      </c>
      <c r="B2" s="2" t="s">
        <v>9</v>
      </c>
      <c r="C2" s="2" t="s">
        <v>10</v>
      </c>
      <c r="D2" s="2" t="s">
        <v>11</v>
      </c>
      <c r="E2" s="2">
        <v>1674</v>
      </c>
      <c r="F2" s="4" t="s">
        <v>12</v>
      </c>
      <c r="G2" s="5">
        <v>7.8</v>
      </c>
      <c r="H2" s="5">
        <v>6.5</v>
      </c>
      <c r="I2" s="5">
        <v>8</v>
      </c>
    </row>
    <row r="3" spans="1:9" ht="19.95" customHeight="1">
      <c r="A3" s="4">
        <v>2</v>
      </c>
      <c r="B3" s="2" t="s">
        <v>9</v>
      </c>
      <c r="C3" s="2" t="s">
        <v>13</v>
      </c>
      <c r="D3" s="2" t="s">
        <v>14</v>
      </c>
      <c r="E3" s="2">
        <v>7286</v>
      </c>
      <c r="F3" s="4" t="s">
        <v>15</v>
      </c>
      <c r="G3" s="5">
        <v>17.8</v>
      </c>
      <c r="H3" s="5">
        <v>6.5</v>
      </c>
      <c r="I3" s="5">
        <v>8</v>
      </c>
    </row>
    <row r="4" spans="1:9" ht="13.8">
      <c r="A4" s="4">
        <v>3</v>
      </c>
      <c r="B4" s="2" t="s">
        <v>16</v>
      </c>
      <c r="C4" s="2" t="s">
        <v>17</v>
      </c>
      <c r="D4" s="2" t="s">
        <v>18</v>
      </c>
      <c r="E4" s="2">
        <v>7486</v>
      </c>
      <c r="F4" s="4" t="s">
        <v>19</v>
      </c>
      <c r="G4" s="5">
        <v>122.65</v>
      </c>
      <c r="H4" s="2">
        <v>125</v>
      </c>
    </row>
    <row r="5" spans="1:9" ht="13.8">
      <c r="A5" s="4">
        <v>4</v>
      </c>
      <c r="B5" s="2" t="s">
        <v>16</v>
      </c>
      <c r="C5" s="2" t="s">
        <v>27</v>
      </c>
      <c r="D5" s="2" t="str">
        <f>D4</f>
        <v>Asian</v>
      </c>
      <c r="E5" s="2">
        <v>3267</v>
      </c>
      <c r="F5" s="4" t="s">
        <v>19</v>
      </c>
      <c r="G5" s="5">
        <v>89</v>
      </c>
      <c r="H5" s="2">
        <v>130</v>
      </c>
      <c r="I5" s="2">
        <v>150</v>
      </c>
    </row>
    <row r="6" spans="1:9" ht="13.8">
      <c r="A6" s="4">
        <v>5</v>
      </c>
      <c r="B6" s="2" t="s">
        <v>16</v>
      </c>
      <c r="C6" s="2" t="s">
        <v>32</v>
      </c>
      <c r="D6" s="2" t="str">
        <f>D5</f>
        <v>Asian</v>
      </c>
      <c r="E6" s="2">
        <v>3242</v>
      </c>
      <c r="F6" s="4" t="s">
        <v>19</v>
      </c>
      <c r="G6" s="5">
        <v>187.65</v>
      </c>
      <c r="H6" s="2">
        <v>120</v>
      </c>
      <c r="I6" s="2">
        <v>150</v>
      </c>
    </row>
    <row r="7" spans="1:9" ht="13.8">
      <c r="A7" s="4">
        <v>6</v>
      </c>
      <c r="B7" s="2" t="s">
        <v>16</v>
      </c>
      <c r="C7" s="2" t="s">
        <v>33</v>
      </c>
      <c r="D7" s="2" t="s">
        <v>18</v>
      </c>
      <c r="E7" s="2">
        <v>8859</v>
      </c>
      <c r="F7" s="4" t="s">
        <v>19</v>
      </c>
      <c r="G7" s="5">
        <v>463</v>
      </c>
      <c r="H7" s="2">
        <v>150</v>
      </c>
      <c r="I7" s="2">
        <v>170</v>
      </c>
    </row>
    <row r="8" spans="1:9" ht="19.95" customHeight="1">
      <c r="A8" s="4">
        <v>7</v>
      </c>
      <c r="B8" s="2" t="s">
        <v>20</v>
      </c>
      <c r="C8" s="2" t="s">
        <v>36</v>
      </c>
      <c r="D8" s="2" t="s">
        <v>18</v>
      </c>
      <c r="E8" s="2">
        <v>7770</v>
      </c>
      <c r="F8" s="4" t="s">
        <v>19</v>
      </c>
      <c r="G8" s="5">
        <v>145</v>
      </c>
      <c r="H8" s="2">
        <v>127.5</v>
      </c>
    </row>
    <row r="9" spans="1:9" ht="13.8">
      <c r="A9" s="4">
        <v>8</v>
      </c>
      <c r="B9" s="2" t="s">
        <v>20</v>
      </c>
      <c r="C9" s="2" t="s">
        <v>37</v>
      </c>
      <c r="D9" s="2" t="s">
        <v>18</v>
      </c>
      <c r="E9" s="2">
        <v>1986</v>
      </c>
      <c r="F9" s="4" t="s">
        <v>19</v>
      </c>
      <c r="G9" s="5">
        <v>119</v>
      </c>
      <c r="H9" s="2">
        <v>100</v>
      </c>
      <c r="I9" s="2">
        <v>130</v>
      </c>
    </row>
    <row r="10" spans="1:9" ht="19.95" customHeight="1">
      <c r="A10" s="4">
        <v>9</v>
      </c>
      <c r="B10" s="2" t="s">
        <v>20</v>
      </c>
      <c r="C10" s="2" t="s">
        <v>38</v>
      </c>
      <c r="D10" s="2" t="s">
        <v>18</v>
      </c>
      <c r="E10" s="2">
        <v>7770</v>
      </c>
      <c r="F10" s="4" t="s">
        <v>19</v>
      </c>
      <c r="G10" s="5">
        <v>142.44999999999999</v>
      </c>
      <c r="H10" s="2">
        <v>125</v>
      </c>
    </row>
    <row r="11" spans="1:9" ht="13.8">
      <c r="A11" s="4">
        <v>10</v>
      </c>
      <c r="B11" s="2" t="s">
        <v>20</v>
      </c>
      <c r="C11" s="2" t="s">
        <v>35</v>
      </c>
      <c r="D11" s="2" t="s">
        <v>18</v>
      </c>
      <c r="E11" s="2">
        <v>6262</v>
      </c>
      <c r="F11" s="4" t="s">
        <v>19</v>
      </c>
      <c r="G11" s="5">
        <v>196</v>
      </c>
      <c r="H11" s="2">
        <v>100</v>
      </c>
      <c r="I11" s="2">
        <v>145</v>
      </c>
    </row>
    <row r="12" spans="1:9" ht="13.8">
      <c r="A12" s="4">
        <v>11</v>
      </c>
      <c r="B12" s="2" t="s">
        <v>20</v>
      </c>
      <c r="C12" s="2" t="s">
        <v>34</v>
      </c>
      <c r="D12" s="2" t="s">
        <v>18</v>
      </c>
      <c r="E12" s="2">
        <v>4157</v>
      </c>
      <c r="F12" s="4" t="s">
        <v>19</v>
      </c>
      <c r="G12" s="5">
        <v>316</v>
      </c>
      <c r="H12" s="2">
        <v>105</v>
      </c>
      <c r="I12" s="2">
        <v>140</v>
      </c>
    </row>
    <row r="13" spans="1:9" ht="13.8">
      <c r="A13" s="4">
        <v>12</v>
      </c>
      <c r="B13" s="2" t="s">
        <v>21</v>
      </c>
      <c r="C13" s="2" t="s">
        <v>22</v>
      </c>
      <c r="D13" s="2" t="s">
        <v>40</v>
      </c>
      <c r="E13" s="2">
        <v>8548</v>
      </c>
      <c r="F13" s="4" t="s">
        <v>12</v>
      </c>
      <c r="G13" s="5">
        <v>55</v>
      </c>
      <c r="H13" s="2">
        <v>170</v>
      </c>
    </row>
    <row r="14" spans="1:9" ht="13.8">
      <c r="A14" s="4">
        <v>13</v>
      </c>
      <c r="B14" s="2" t="s">
        <v>21</v>
      </c>
      <c r="C14" s="2" t="s">
        <v>39</v>
      </c>
      <c r="E14" s="2">
        <v>1374</v>
      </c>
      <c r="F14" s="4" t="s">
        <v>19</v>
      </c>
      <c r="G14" s="5">
        <v>212</v>
      </c>
      <c r="H14" s="2">
        <v>140</v>
      </c>
      <c r="I14" s="2">
        <v>170</v>
      </c>
    </row>
    <row r="15" spans="1:9" ht="19.95" customHeight="1">
      <c r="G15" s="5"/>
      <c r="H15" s="5"/>
      <c r="I15" s="5"/>
    </row>
    <row r="16" spans="1:9" ht="19.95" customHeight="1">
      <c r="G16" s="5"/>
      <c r="H16" s="5"/>
      <c r="I16" s="5"/>
    </row>
    <row r="17" spans="7:9" ht="19.95" customHeight="1">
      <c r="G17" s="5"/>
      <c r="H17" s="5"/>
      <c r="I17" s="5"/>
    </row>
    <row r="18" spans="7:9" ht="19.95" customHeight="1">
      <c r="G18" s="5"/>
      <c r="H18" s="5"/>
      <c r="I18" s="5"/>
    </row>
    <row r="19" spans="7:9" ht="19.95" customHeight="1">
      <c r="G19" s="5"/>
      <c r="H19" s="5"/>
      <c r="I19" s="5"/>
    </row>
    <row r="20" spans="7:9" ht="19.95" customHeight="1">
      <c r="G20" s="5"/>
      <c r="H20" s="5"/>
      <c r="I20" s="5"/>
    </row>
    <row r="21" spans="7:9" ht="19.95" customHeight="1">
      <c r="G21" s="5"/>
      <c r="H21" s="5"/>
      <c r="I21" s="5"/>
    </row>
    <row r="22" spans="7:9" ht="19.95" customHeight="1">
      <c r="G22" s="5"/>
      <c r="H22" s="5"/>
      <c r="I22" s="5"/>
    </row>
    <row r="23" spans="7:9" ht="19.95" customHeight="1">
      <c r="G23" s="5"/>
      <c r="H23" s="5"/>
      <c r="I23" s="5"/>
    </row>
    <row r="24" spans="7:9" ht="19.95" customHeight="1">
      <c r="G24" s="5"/>
      <c r="H24" s="5"/>
      <c r="I24" s="5"/>
    </row>
    <row r="25" spans="7:9" ht="19.95" customHeight="1">
      <c r="G25" s="5"/>
      <c r="H25" s="5"/>
      <c r="I25" s="5"/>
    </row>
    <row r="26" spans="7:9" ht="19.95" customHeight="1">
      <c r="G26" s="5"/>
      <c r="H26" s="5"/>
      <c r="I26" s="5"/>
    </row>
    <row r="27" spans="7:9" ht="19.95" customHeight="1">
      <c r="G27" s="5"/>
      <c r="H27" s="5"/>
      <c r="I27" s="5"/>
    </row>
    <row r="28" spans="7:9" ht="19.95" customHeight="1">
      <c r="G28" s="5"/>
      <c r="H28" s="5"/>
      <c r="I28" s="5"/>
    </row>
    <row r="29" spans="7:9" ht="19.95" customHeight="1">
      <c r="G29" s="5"/>
      <c r="H29" s="5"/>
      <c r="I29" s="5"/>
    </row>
    <row r="30" spans="7:9" ht="19.95" customHeight="1">
      <c r="G30" s="5"/>
      <c r="H30" s="5"/>
      <c r="I30" s="5"/>
    </row>
    <row r="31" spans="7:9" ht="19.95" customHeight="1">
      <c r="G31" s="5"/>
      <c r="H31" s="5"/>
      <c r="I31" s="5"/>
    </row>
    <row r="32" spans="7:9" ht="19.95" customHeight="1">
      <c r="G32" s="5"/>
      <c r="H32" s="5"/>
      <c r="I32" s="5"/>
    </row>
    <row r="33" spans="7:9" ht="19.95" customHeight="1">
      <c r="G33" s="5"/>
      <c r="H33" s="5"/>
      <c r="I33" s="5"/>
    </row>
    <row r="34" spans="7:9" ht="19.95" customHeight="1">
      <c r="G34" s="5"/>
      <c r="H34" s="5"/>
      <c r="I34" s="5"/>
    </row>
    <row r="35" spans="7:9" ht="19.95" customHeight="1">
      <c r="G35" s="5"/>
      <c r="H35" s="5"/>
      <c r="I35" s="5"/>
    </row>
    <row r="36" spans="7:9" ht="19.95" customHeight="1">
      <c r="G36" s="5"/>
      <c r="H36" s="5"/>
      <c r="I36" s="5"/>
    </row>
    <row r="37" spans="7:9" ht="19.95" customHeight="1">
      <c r="G37" s="5"/>
      <c r="H37" s="5"/>
      <c r="I37" s="5"/>
    </row>
    <row r="38" spans="7:9" ht="19.95" customHeight="1">
      <c r="G38" s="5"/>
      <c r="H38" s="5"/>
      <c r="I38" s="5"/>
    </row>
    <row r="39" spans="7:9" ht="19.95" customHeight="1">
      <c r="G39" s="5"/>
      <c r="H39" s="5"/>
      <c r="I39" s="5"/>
    </row>
    <row r="40" spans="7:9" ht="19.95" customHeight="1">
      <c r="G40" s="5"/>
      <c r="H40" s="5"/>
      <c r="I40" s="5"/>
    </row>
    <row r="41" spans="7:9" ht="19.95" customHeight="1">
      <c r="G41" s="5"/>
      <c r="H41" s="5"/>
      <c r="I41" s="5"/>
    </row>
    <row r="42" spans="7:9" ht="19.95" customHeight="1">
      <c r="G42" s="5"/>
      <c r="H42" s="5"/>
      <c r="I42" s="5"/>
    </row>
    <row r="43" spans="7:9" ht="19.95" customHeight="1">
      <c r="G43" s="5"/>
      <c r="H43" s="5"/>
      <c r="I43" s="5"/>
    </row>
    <row r="44" spans="7:9" ht="19.95" customHeight="1">
      <c r="G44" s="5"/>
      <c r="H44" s="5"/>
      <c r="I44" s="5"/>
    </row>
    <row r="45" spans="7:9" ht="19.95" customHeight="1">
      <c r="G45" s="5"/>
      <c r="H45" s="5"/>
      <c r="I45" s="5"/>
    </row>
    <row r="46" spans="7:9" ht="19.95" customHeight="1">
      <c r="G46" s="5"/>
      <c r="H46" s="5"/>
      <c r="I46" s="5"/>
    </row>
    <row r="47" spans="7:9" ht="19.95" customHeight="1">
      <c r="G47" s="5"/>
      <c r="H47" s="5"/>
      <c r="I47" s="5"/>
    </row>
    <row r="48" spans="7:9" ht="19.95" customHeight="1">
      <c r="G48" s="5"/>
      <c r="H48" s="5"/>
      <c r="I48" s="5"/>
    </row>
    <row r="49" spans="7:9" ht="19.95" customHeight="1">
      <c r="G49" s="5"/>
      <c r="H49" s="5"/>
      <c r="I49" s="5"/>
    </row>
    <row r="50" spans="7:9" ht="19.95" customHeight="1">
      <c r="G50" s="5"/>
      <c r="H50" s="5"/>
      <c r="I50" s="5"/>
    </row>
    <row r="51" spans="7:9" ht="19.95" customHeight="1">
      <c r="G51" s="5"/>
      <c r="H51" s="5"/>
      <c r="I51" s="5"/>
    </row>
    <row r="52" spans="7:9" ht="19.95" customHeight="1">
      <c r="G52" s="5"/>
      <c r="H52" s="5"/>
      <c r="I52" s="5"/>
    </row>
    <row r="53" spans="7:9" ht="19.95" customHeight="1">
      <c r="G53" s="5"/>
      <c r="H53" s="5"/>
      <c r="I53" s="5"/>
    </row>
    <row r="54" spans="7:9" ht="19.95" customHeight="1">
      <c r="G54" s="5"/>
      <c r="H54" s="5"/>
      <c r="I54" s="5"/>
    </row>
    <row r="55" spans="7:9" ht="19.95" customHeight="1">
      <c r="G55" s="5"/>
      <c r="H55" s="5"/>
      <c r="I55" s="5"/>
    </row>
    <row r="56" spans="7:9" ht="19.95" customHeight="1">
      <c r="G56" s="5"/>
      <c r="H56" s="5"/>
      <c r="I56" s="5"/>
    </row>
    <row r="57" spans="7:9" ht="19.95" customHeight="1">
      <c r="G57" s="5"/>
      <c r="H57" s="5"/>
      <c r="I57" s="5"/>
    </row>
    <row r="58" spans="7:9" ht="19.95" customHeight="1">
      <c r="G58" s="5"/>
      <c r="H58" s="5"/>
      <c r="I58" s="5"/>
    </row>
    <row r="59" spans="7:9" ht="19.95" customHeight="1">
      <c r="G59" s="5"/>
      <c r="H59" s="5"/>
      <c r="I59" s="5"/>
    </row>
    <row r="60" spans="7:9" ht="19.95" customHeight="1">
      <c r="G60" s="5"/>
      <c r="H60" s="5"/>
      <c r="I60" s="5"/>
    </row>
    <row r="61" spans="7:9" ht="19.95" customHeight="1">
      <c r="G61" s="5"/>
      <c r="H61" s="5"/>
      <c r="I61" s="5"/>
    </row>
    <row r="62" spans="7:9" ht="19.95" customHeight="1">
      <c r="G62" s="5"/>
      <c r="H62" s="5"/>
      <c r="I62" s="5"/>
    </row>
    <row r="63" spans="7:9" ht="19.95" customHeight="1">
      <c r="G63" s="5"/>
      <c r="H63" s="5"/>
      <c r="I63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fitToHeight="0" orientation="landscape" horizontalDpi="300" verticalDpi="300" r:id="rId1"/>
  <headerFooter>
    <oddHeader>&amp;CANNEXURE - I
&amp;A</oddHeader>
    <oddFooter>&amp;C&amp;F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zoomScale="115" zoomScaleNormal="115" workbookViewId="0">
      <pane ySplit="1" topLeftCell="A22" activePane="bottomLeft" state="frozen"/>
      <selection pane="bottomLeft" activeCell="B27" sqref="B27"/>
    </sheetView>
  </sheetViews>
  <sheetFormatPr defaultColWidth="8.88671875" defaultRowHeight="13.8"/>
  <cols>
    <col min="1" max="1" width="5.77734375" style="2" customWidth="1"/>
    <col min="2" max="2" width="30.77734375" style="2" customWidth="1"/>
    <col min="3" max="3" width="35.44140625" style="2" customWidth="1"/>
    <col min="4" max="4" width="10.77734375" style="2" customWidth="1"/>
    <col min="5" max="10" width="10.77734375" style="6" customWidth="1"/>
    <col min="11" max="16384" width="8.88671875" style="2"/>
  </cols>
  <sheetData>
    <row r="1" spans="1:10" ht="69">
      <c r="A1" s="4" t="s">
        <v>0</v>
      </c>
      <c r="B1" s="4" t="s">
        <v>1</v>
      </c>
      <c r="C1" s="4" t="s">
        <v>42</v>
      </c>
      <c r="D1" s="4" t="s">
        <v>25</v>
      </c>
      <c r="E1" s="7" t="s">
        <v>29</v>
      </c>
      <c r="F1" s="7" t="s">
        <v>30</v>
      </c>
      <c r="G1" s="7" t="s">
        <v>28</v>
      </c>
      <c r="H1" s="7" t="s">
        <v>23</v>
      </c>
      <c r="I1" s="6" t="s">
        <v>31</v>
      </c>
      <c r="J1" s="6" t="s">
        <v>55</v>
      </c>
    </row>
    <row r="2" spans="1:10">
      <c r="A2" s="4">
        <v>1</v>
      </c>
      <c r="B2" s="2" t="s">
        <v>9</v>
      </c>
      <c r="C2" s="2" t="s">
        <v>41</v>
      </c>
      <c r="D2" s="4" t="s">
        <v>26</v>
      </c>
      <c r="E2" s="6">
        <v>0</v>
      </c>
      <c r="F2" s="6">
        <v>4.88</v>
      </c>
    </row>
    <row r="3" spans="1:10">
      <c r="A3" s="4">
        <v>2</v>
      </c>
      <c r="B3" s="2" t="s">
        <v>9</v>
      </c>
      <c r="C3" s="2" t="s">
        <v>43</v>
      </c>
      <c r="D3" s="4" t="s">
        <v>26</v>
      </c>
      <c r="E3" s="6">
        <v>0</v>
      </c>
      <c r="F3" s="6">
        <v>8.15</v>
      </c>
    </row>
    <row r="4" spans="1:10">
      <c r="A4" s="4">
        <v>3</v>
      </c>
      <c r="B4" s="2" t="s">
        <v>24</v>
      </c>
      <c r="C4" s="2" t="s">
        <v>44</v>
      </c>
      <c r="D4" s="4" t="s">
        <v>26</v>
      </c>
      <c r="E4" s="6">
        <v>2.3199999999999998</v>
      </c>
      <c r="F4" s="6">
        <v>0</v>
      </c>
      <c r="H4" s="6">
        <v>0</v>
      </c>
    </row>
    <row r="5" spans="1:10">
      <c r="A5" s="4">
        <v>4</v>
      </c>
      <c r="B5" s="2" t="s">
        <v>24</v>
      </c>
      <c r="C5" s="2" t="s">
        <v>45</v>
      </c>
      <c r="D5" s="4" t="s">
        <v>26</v>
      </c>
      <c r="E5" s="6">
        <v>1.97</v>
      </c>
      <c r="F5" s="6">
        <v>1.86</v>
      </c>
      <c r="G5" s="6">
        <f>E5+F5</f>
        <v>3.83</v>
      </c>
      <c r="H5" s="6">
        <f>E4+G5</f>
        <v>6.15</v>
      </c>
      <c r="I5" s="6">
        <f>H5+F$2</f>
        <v>11.030000000000001</v>
      </c>
      <c r="J5" s="6">
        <f>H5+F$3</f>
        <v>14.3</v>
      </c>
    </row>
    <row r="6" spans="1:10">
      <c r="A6" s="4">
        <v>5</v>
      </c>
      <c r="B6" s="2" t="s">
        <v>24</v>
      </c>
      <c r="C6" s="2" t="s">
        <v>47</v>
      </c>
      <c r="D6" s="4" t="s">
        <v>26</v>
      </c>
      <c r="E6" s="6">
        <v>3</v>
      </c>
      <c r="F6" s="6">
        <v>2.63</v>
      </c>
      <c r="G6" s="6">
        <f t="shared" ref="G6:G14" si="0">E6+F6</f>
        <v>5.63</v>
      </c>
      <c r="H6" s="6">
        <f>E4+G6</f>
        <v>7.9499999999999993</v>
      </c>
      <c r="I6" s="6">
        <f t="shared" ref="I6:I7" si="1">H6+F$2</f>
        <v>12.829999999999998</v>
      </c>
      <c r="J6" s="6">
        <f t="shared" ref="J6:J7" si="2">H6+F$3</f>
        <v>16.100000000000001</v>
      </c>
    </row>
    <row r="7" spans="1:10">
      <c r="A7" s="4">
        <v>6</v>
      </c>
      <c r="B7" s="2" t="s">
        <v>24</v>
      </c>
      <c r="C7" s="2" t="s">
        <v>46</v>
      </c>
      <c r="D7" s="4" t="s">
        <v>26</v>
      </c>
      <c r="E7" s="6">
        <v>4.78</v>
      </c>
      <c r="F7" s="6">
        <v>4.3600000000000003</v>
      </c>
      <c r="G7" s="6">
        <f t="shared" si="0"/>
        <v>9.14</v>
      </c>
      <c r="H7" s="6">
        <f>G7+E4</f>
        <v>11.46</v>
      </c>
      <c r="I7" s="6">
        <f t="shared" si="1"/>
        <v>16.34</v>
      </c>
      <c r="J7" s="6">
        <f t="shared" si="2"/>
        <v>19.61</v>
      </c>
    </row>
    <row r="8" spans="1:10">
      <c r="A8" s="4">
        <v>7</v>
      </c>
      <c r="B8" s="2" t="s">
        <v>20</v>
      </c>
      <c r="C8" s="2" t="s">
        <v>50</v>
      </c>
      <c r="D8" s="4" t="s">
        <v>26</v>
      </c>
      <c r="E8" s="6">
        <v>2.5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>
      <c r="A9" s="4">
        <v>8</v>
      </c>
      <c r="B9" s="2" t="s">
        <v>20</v>
      </c>
      <c r="C9" s="2" t="s">
        <v>48</v>
      </c>
      <c r="D9" s="4" t="s">
        <v>26</v>
      </c>
      <c r="E9" s="6">
        <v>2.56</v>
      </c>
      <c r="F9" s="6">
        <v>2.2400000000000002</v>
      </c>
      <c r="G9" s="6">
        <f t="shared" si="0"/>
        <v>4.8000000000000007</v>
      </c>
      <c r="H9" s="6">
        <f>G9+E8</f>
        <v>7.3000000000000007</v>
      </c>
      <c r="I9" s="6">
        <v>0</v>
      </c>
      <c r="J9" s="6">
        <f t="shared" ref="J9:J12" si="3">H9+F$3</f>
        <v>15.450000000000001</v>
      </c>
    </row>
    <row r="10" spans="1:10">
      <c r="A10" s="4">
        <v>9</v>
      </c>
      <c r="B10" s="2" t="s">
        <v>20</v>
      </c>
      <c r="C10" s="2" t="s">
        <v>49</v>
      </c>
      <c r="D10" s="4" t="s">
        <v>26</v>
      </c>
      <c r="E10" s="6">
        <v>2.5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>
      <c r="A11" s="4">
        <v>10</v>
      </c>
      <c r="B11" s="2" t="s">
        <v>20</v>
      </c>
      <c r="C11" s="2" t="s">
        <v>51</v>
      </c>
      <c r="D11" s="4" t="s">
        <v>26</v>
      </c>
      <c r="E11" s="6">
        <v>3.46</v>
      </c>
      <c r="F11" s="6">
        <v>2.75</v>
      </c>
      <c r="G11" s="6">
        <f t="shared" si="0"/>
        <v>6.21</v>
      </c>
      <c r="H11" s="6">
        <f>G11+E10</f>
        <v>8.7100000000000009</v>
      </c>
      <c r="I11" s="6">
        <v>0</v>
      </c>
      <c r="J11" s="6">
        <f t="shared" si="3"/>
        <v>16.86</v>
      </c>
    </row>
    <row r="12" spans="1:10">
      <c r="A12" s="4">
        <v>11</v>
      </c>
      <c r="B12" s="2" t="s">
        <v>20</v>
      </c>
      <c r="C12" s="2" t="s">
        <v>52</v>
      </c>
      <c r="D12" s="4" t="s">
        <v>26</v>
      </c>
      <c r="E12" s="6">
        <v>4.6900000000000004</v>
      </c>
      <c r="F12" s="6">
        <v>3.81</v>
      </c>
      <c r="G12" s="6">
        <f t="shared" si="0"/>
        <v>8.5</v>
      </c>
      <c r="H12" s="6">
        <f>G12+E10</f>
        <v>11</v>
      </c>
      <c r="I12" s="6">
        <v>0</v>
      </c>
      <c r="J12" s="6">
        <f t="shared" si="3"/>
        <v>19.149999999999999</v>
      </c>
    </row>
    <row r="13" spans="1:10">
      <c r="A13" s="4">
        <v>12</v>
      </c>
      <c r="B13" s="2" t="s">
        <v>53</v>
      </c>
      <c r="C13" s="2" t="s">
        <v>54</v>
      </c>
      <c r="D13" s="4" t="s">
        <v>26</v>
      </c>
      <c r="E13" s="6">
        <v>1.55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>
      <c r="A14" s="4">
        <v>13</v>
      </c>
      <c r="B14" s="2" t="s">
        <v>53</v>
      </c>
      <c r="C14" s="2" t="s">
        <v>68</v>
      </c>
      <c r="D14" s="4" t="s">
        <v>26</v>
      </c>
      <c r="E14" s="6">
        <v>3.03</v>
      </c>
      <c r="F14" s="6">
        <v>2.82</v>
      </c>
      <c r="G14" s="6">
        <f t="shared" si="0"/>
        <v>5.85</v>
      </c>
      <c r="H14" s="6">
        <f>G14+E13</f>
        <v>7.3999999999999995</v>
      </c>
      <c r="I14" s="6">
        <v>0</v>
      </c>
      <c r="J14" s="6">
        <v>0</v>
      </c>
    </row>
    <row r="15" spans="1:10">
      <c r="A15" s="4">
        <v>14</v>
      </c>
      <c r="B15" s="2" t="s">
        <v>53</v>
      </c>
      <c r="C15" s="2" t="s">
        <v>56</v>
      </c>
      <c r="D15" s="4" t="s">
        <v>26</v>
      </c>
      <c r="E15" s="6">
        <v>3.03</v>
      </c>
      <c r="F15" s="6">
        <v>2.82</v>
      </c>
      <c r="G15" s="6">
        <f t="shared" ref="G15" si="4">E15+F15</f>
        <v>5.85</v>
      </c>
      <c r="H15" s="6">
        <f>G15+E13</f>
        <v>7.3999999999999995</v>
      </c>
      <c r="I15" s="6">
        <v>0</v>
      </c>
      <c r="J15" s="6">
        <v>0</v>
      </c>
    </row>
    <row r="16" spans="1:10">
      <c r="A16" s="4">
        <v>15</v>
      </c>
      <c r="B16" s="2" t="s">
        <v>53</v>
      </c>
      <c r="C16" s="2" t="s">
        <v>58</v>
      </c>
      <c r="D16" s="4" t="s">
        <v>57</v>
      </c>
      <c r="E16" s="6">
        <f>E14/2</f>
        <v>1.5149999999999999</v>
      </c>
      <c r="F16" s="6">
        <f t="shared" ref="F16:J16" si="5">F14/2</f>
        <v>1.41</v>
      </c>
      <c r="G16" s="6">
        <f t="shared" si="5"/>
        <v>2.9249999999999998</v>
      </c>
      <c r="H16" s="6">
        <f t="shared" si="5"/>
        <v>3.6999999999999997</v>
      </c>
      <c r="I16" s="6">
        <f t="shared" si="5"/>
        <v>0</v>
      </c>
      <c r="J16" s="6">
        <f t="shared" si="5"/>
        <v>0</v>
      </c>
    </row>
    <row r="17" spans="1:10">
      <c r="A17" s="4">
        <v>16</v>
      </c>
      <c r="B17" s="2" t="s">
        <v>53</v>
      </c>
      <c r="C17" s="2" t="s">
        <v>59</v>
      </c>
      <c r="D17" s="4" t="s">
        <v>57</v>
      </c>
      <c r="E17" s="6">
        <v>3.03</v>
      </c>
      <c r="F17" s="6">
        <v>2.82</v>
      </c>
      <c r="G17" s="6">
        <f t="shared" ref="G17" si="6">E17+F17</f>
        <v>5.85</v>
      </c>
      <c r="H17" s="6">
        <f>G17+E13</f>
        <v>7.3999999999999995</v>
      </c>
      <c r="I17" s="6">
        <v>0</v>
      </c>
      <c r="J17" s="6">
        <v>0</v>
      </c>
    </row>
    <row r="18" spans="1:10">
      <c r="A18" s="4">
        <v>17</v>
      </c>
      <c r="B18" s="2" t="s">
        <v>53</v>
      </c>
      <c r="C18" s="2" t="s">
        <v>60</v>
      </c>
      <c r="D18" s="4" t="s">
        <v>57</v>
      </c>
      <c r="E18" s="6">
        <f>E14*1.5</f>
        <v>4.5449999999999999</v>
      </c>
      <c r="F18" s="6">
        <f t="shared" ref="F18:J18" si="7">F14*1.5</f>
        <v>4.2299999999999995</v>
      </c>
      <c r="G18" s="6">
        <f t="shared" si="7"/>
        <v>8.7749999999999986</v>
      </c>
      <c r="H18" s="6">
        <f t="shared" si="7"/>
        <v>11.1</v>
      </c>
      <c r="I18" s="6">
        <f t="shared" si="7"/>
        <v>0</v>
      </c>
      <c r="J18" s="6">
        <f t="shared" si="7"/>
        <v>0</v>
      </c>
    </row>
    <row r="19" spans="1:10">
      <c r="A19" s="4">
        <v>18</v>
      </c>
      <c r="B19" s="2" t="s">
        <v>20</v>
      </c>
      <c r="C19" s="2" t="s">
        <v>61</v>
      </c>
      <c r="D19" s="23" t="s">
        <v>106</v>
      </c>
    </row>
    <row r="20" spans="1:10">
      <c r="A20" s="4">
        <v>19</v>
      </c>
      <c r="B20" s="2" t="s">
        <v>20</v>
      </c>
      <c r="C20" s="2" t="s">
        <v>62</v>
      </c>
      <c r="D20" s="2" t="s">
        <v>63</v>
      </c>
    </row>
    <row r="21" spans="1:10">
      <c r="A21" s="4">
        <v>20</v>
      </c>
      <c r="B21" s="2" t="s">
        <v>64</v>
      </c>
      <c r="D21" s="3" t="s">
        <v>65</v>
      </c>
    </row>
    <row r="22" spans="1:10" ht="27.6">
      <c r="A22" s="4">
        <v>21</v>
      </c>
      <c r="B22" s="2" t="s">
        <v>66</v>
      </c>
      <c r="D22" s="2" t="s">
        <v>57</v>
      </c>
      <c r="E22" s="6">
        <v>6</v>
      </c>
    </row>
    <row r="23" spans="1:10">
      <c r="A23" s="4">
        <v>22</v>
      </c>
      <c r="B23" s="2" t="s">
        <v>67</v>
      </c>
      <c r="D23" s="2" t="s">
        <v>57</v>
      </c>
      <c r="E23" s="6">
        <v>2.5</v>
      </c>
    </row>
    <row r="24" spans="1:10">
      <c r="A24" s="4">
        <v>23</v>
      </c>
      <c r="B24" s="2" t="s">
        <v>69</v>
      </c>
      <c r="C24" s="2" t="s">
        <v>70</v>
      </c>
      <c r="D24" s="3" t="s">
        <v>65</v>
      </c>
    </row>
    <row r="25" spans="1:10">
      <c r="A25" s="4">
        <v>24</v>
      </c>
    </row>
    <row r="26" spans="1:10">
      <c r="A26" s="4">
        <v>25</v>
      </c>
    </row>
  </sheetData>
  <printOptions gridLines="1"/>
  <pageMargins left="0.74803149606299213" right="0.74803149606299213" top="0.98425196850393704" bottom="0.98425196850393704" header="0.51181102362204722" footer="0.51181102362204722"/>
  <pageSetup paperSize="9" scale="88" fitToHeight="0" orientation="landscape" horizontalDpi="300" verticalDpi="300" r:id="rId1"/>
  <headerFooter>
    <oddHeader>&amp;CANNEXURE - II
&amp;A</oddHeader>
    <oddFooter>&amp;C&amp;F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892E-7407-4359-9806-1C2AA6F31420}">
  <dimension ref="A1:S19"/>
  <sheetViews>
    <sheetView tabSelected="1" workbookViewId="0">
      <selection activeCell="S2" sqref="S2"/>
    </sheetView>
  </sheetViews>
  <sheetFormatPr defaultColWidth="12.5546875" defaultRowHeight="13.2"/>
  <cols>
    <col min="1" max="1" width="5.77734375" style="13" customWidth="1"/>
    <col min="2" max="2" width="16.33203125" style="8" customWidth="1"/>
    <col min="3" max="3" width="34.109375" style="13" customWidth="1"/>
    <col min="4" max="4" width="7.33203125" style="12" customWidth="1"/>
    <col min="5" max="5" width="8.6640625" style="9" customWidth="1"/>
    <col min="6" max="6" width="6.33203125" style="11" customWidth="1"/>
    <col min="7" max="7" width="8.6640625" style="8" customWidth="1"/>
    <col min="8" max="9" width="8.6640625" style="9" customWidth="1"/>
    <col min="10" max="10" width="7.109375" style="9" customWidth="1"/>
    <col min="11" max="14" width="8.6640625" style="9" customWidth="1"/>
    <col min="15" max="16" width="8.6640625" style="10" customWidth="1"/>
    <col min="17" max="19" width="8.6640625" style="9" customWidth="1"/>
    <col min="20" max="24" width="7.6640625" style="8" customWidth="1"/>
    <col min="25" max="16384" width="12.5546875" style="8"/>
  </cols>
  <sheetData>
    <row r="1" spans="1:19" s="16" customFormat="1" ht="66">
      <c r="A1" s="19" t="s">
        <v>105</v>
      </c>
      <c r="B1" s="19" t="s">
        <v>104</v>
      </c>
      <c r="C1" s="22" t="s">
        <v>103</v>
      </c>
      <c r="D1" s="21" t="s">
        <v>102</v>
      </c>
      <c r="E1" s="17" t="s">
        <v>101</v>
      </c>
      <c r="F1" s="20" t="s">
        <v>5</v>
      </c>
      <c r="G1" s="19" t="s">
        <v>100</v>
      </c>
      <c r="H1" s="17" t="s">
        <v>6</v>
      </c>
      <c r="I1" s="17" t="s">
        <v>99</v>
      </c>
      <c r="J1" s="17" t="s">
        <v>98</v>
      </c>
      <c r="K1" s="17" t="s">
        <v>97</v>
      </c>
      <c r="L1" s="17" t="s">
        <v>96</v>
      </c>
      <c r="M1" s="17" t="s">
        <v>95</v>
      </c>
      <c r="N1" s="17" t="s">
        <v>94</v>
      </c>
      <c r="O1" s="18" t="s">
        <v>93</v>
      </c>
      <c r="P1" s="18" t="s">
        <v>92</v>
      </c>
      <c r="Q1" s="17" t="s">
        <v>107</v>
      </c>
      <c r="R1" s="17" t="s">
        <v>108</v>
      </c>
      <c r="S1" s="17" t="s">
        <v>109</v>
      </c>
    </row>
    <row r="2" spans="1:19" ht="20.100000000000001" customHeight="1">
      <c r="A2" s="13">
        <v>1</v>
      </c>
      <c r="B2" s="16" t="s">
        <v>9</v>
      </c>
      <c r="C2" s="13" t="s">
        <v>91</v>
      </c>
      <c r="D2" s="15">
        <v>1674</v>
      </c>
      <c r="E2" s="9">
        <v>30</v>
      </c>
      <c r="F2" s="11" t="s">
        <v>77</v>
      </c>
      <c r="G2" s="8">
        <v>276.12</v>
      </c>
      <c r="H2" s="9">
        <f t="shared" ref="H2:H14" si="0">G2/E2</f>
        <v>9.2040000000000006</v>
      </c>
      <c r="I2" s="9">
        <v>6.5</v>
      </c>
      <c r="J2" s="9">
        <f t="shared" ref="J2:J14" si="1">H2/I2</f>
        <v>1.4160000000000001</v>
      </c>
      <c r="K2" s="9">
        <v>8</v>
      </c>
      <c r="L2" s="9">
        <f>H2/K2</f>
        <v>1.1505000000000001</v>
      </c>
      <c r="M2" s="9">
        <v>1</v>
      </c>
      <c r="N2" s="9">
        <v>1</v>
      </c>
      <c r="O2" s="10">
        <v>0.12</v>
      </c>
      <c r="P2" s="10">
        <v>0.05</v>
      </c>
      <c r="Q2" s="9">
        <f t="shared" ref="Q2:Q14" si="2">(J2+M2)*(1+O2+P2)</f>
        <v>2.8267200000000008</v>
      </c>
      <c r="R2" s="9">
        <f t="shared" ref="R2:R14" si="3">(L2+N2)*(1+O2+P2)</f>
        <v>2.5160850000000003</v>
      </c>
      <c r="S2" s="9">
        <f t="shared" ref="S2:S14" si="4">Q2+R2</f>
        <v>5.3428050000000011</v>
      </c>
    </row>
    <row r="3" spans="1:19" ht="34.799999999999997" customHeight="1">
      <c r="A3" s="13">
        <v>2</v>
      </c>
      <c r="B3" s="16" t="s">
        <v>9</v>
      </c>
      <c r="C3" s="16" t="s">
        <v>90</v>
      </c>
      <c r="D3" s="15">
        <v>7286</v>
      </c>
      <c r="E3" s="9">
        <v>30</v>
      </c>
      <c r="F3" s="11" t="s">
        <v>89</v>
      </c>
      <c r="G3" s="8">
        <v>630.12</v>
      </c>
      <c r="H3" s="9">
        <f t="shared" si="0"/>
        <v>21.004000000000001</v>
      </c>
      <c r="I3" s="9">
        <v>6.5</v>
      </c>
      <c r="J3" s="9">
        <f t="shared" si="1"/>
        <v>3.2313846153846155</v>
      </c>
      <c r="K3" s="9">
        <v>8</v>
      </c>
      <c r="L3" s="9">
        <f>H3/K3</f>
        <v>2.6255000000000002</v>
      </c>
      <c r="M3" s="9">
        <v>1</v>
      </c>
      <c r="N3" s="9">
        <v>1</v>
      </c>
      <c r="O3" s="10">
        <v>0.12</v>
      </c>
      <c r="P3" s="10">
        <v>0.05</v>
      </c>
      <c r="Q3" s="9">
        <f t="shared" si="2"/>
        <v>4.9507200000000005</v>
      </c>
      <c r="R3" s="9">
        <f t="shared" si="3"/>
        <v>4.2418350000000009</v>
      </c>
      <c r="S3" s="9">
        <f t="shared" si="4"/>
        <v>9.1925550000000023</v>
      </c>
    </row>
    <row r="4" spans="1:19" ht="20.100000000000001" customHeight="1">
      <c r="A4" s="13">
        <v>3</v>
      </c>
      <c r="B4" s="13" t="s">
        <v>16</v>
      </c>
      <c r="C4" s="13" t="s">
        <v>88</v>
      </c>
      <c r="D4" s="15">
        <v>7486</v>
      </c>
      <c r="E4" s="9">
        <v>20</v>
      </c>
      <c r="F4" s="11" t="s">
        <v>19</v>
      </c>
      <c r="G4" s="8">
        <v>2894.54</v>
      </c>
      <c r="H4" s="9">
        <f t="shared" si="0"/>
        <v>144.727</v>
      </c>
      <c r="I4" s="9">
        <v>125</v>
      </c>
      <c r="J4" s="9">
        <f t="shared" si="1"/>
        <v>1.157816</v>
      </c>
      <c r="M4" s="9">
        <v>1</v>
      </c>
      <c r="N4" s="9">
        <v>0</v>
      </c>
      <c r="O4" s="10">
        <v>0.12</v>
      </c>
      <c r="P4" s="10">
        <v>0.05</v>
      </c>
      <c r="Q4" s="9">
        <f t="shared" si="2"/>
        <v>2.5246447200000004</v>
      </c>
      <c r="R4" s="9">
        <f t="shared" si="3"/>
        <v>0</v>
      </c>
      <c r="S4" s="9">
        <f t="shared" si="4"/>
        <v>2.5246447200000004</v>
      </c>
    </row>
    <row r="5" spans="1:19" ht="20.100000000000001" customHeight="1">
      <c r="A5" s="13">
        <v>4</v>
      </c>
      <c r="B5" s="13" t="s">
        <v>16</v>
      </c>
      <c r="C5" s="13" t="s">
        <v>87</v>
      </c>
      <c r="D5" s="15">
        <v>3267</v>
      </c>
      <c r="E5" s="9">
        <v>20</v>
      </c>
      <c r="F5" s="11" t="s">
        <v>19</v>
      </c>
      <c r="G5" s="8">
        <v>2100.4</v>
      </c>
      <c r="H5" s="9">
        <f t="shared" si="0"/>
        <v>105.02000000000001</v>
      </c>
      <c r="I5" s="9">
        <v>130</v>
      </c>
      <c r="J5" s="9">
        <f t="shared" si="1"/>
        <v>0.80784615384615388</v>
      </c>
      <c r="K5" s="9">
        <v>150</v>
      </c>
      <c r="L5" s="9">
        <f>H5/K5</f>
        <v>0.70013333333333339</v>
      </c>
      <c r="M5" s="9">
        <v>1</v>
      </c>
      <c r="N5" s="9">
        <v>1</v>
      </c>
      <c r="O5" s="10">
        <v>0.12</v>
      </c>
      <c r="P5" s="10">
        <v>0.05</v>
      </c>
      <c r="Q5" s="9">
        <f t="shared" si="2"/>
        <v>2.1151800000000005</v>
      </c>
      <c r="R5" s="9">
        <f t="shared" si="3"/>
        <v>1.9891560000000004</v>
      </c>
      <c r="S5" s="9">
        <f t="shared" si="4"/>
        <v>4.1043360000000009</v>
      </c>
    </row>
    <row r="6" spans="1:19" ht="20.100000000000001" customHeight="1">
      <c r="A6" s="13">
        <v>5</v>
      </c>
      <c r="B6" s="13" t="s">
        <v>16</v>
      </c>
      <c r="C6" s="13" t="s">
        <v>86</v>
      </c>
      <c r="D6" s="15">
        <v>3242</v>
      </c>
      <c r="E6" s="9">
        <v>20</v>
      </c>
      <c r="F6" s="11" t="s">
        <v>19</v>
      </c>
      <c r="G6" s="8">
        <v>4428.54</v>
      </c>
      <c r="H6" s="9">
        <f t="shared" si="0"/>
        <v>221.42699999999999</v>
      </c>
      <c r="I6" s="9">
        <v>120</v>
      </c>
      <c r="J6" s="9">
        <f t="shared" si="1"/>
        <v>1.8452249999999999</v>
      </c>
      <c r="K6" s="9">
        <v>150</v>
      </c>
      <c r="L6" s="9">
        <f>H6/K6</f>
        <v>1.47618</v>
      </c>
      <c r="M6" s="9">
        <v>1</v>
      </c>
      <c r="N6" s="9">
        <v>1</v>
      </c>
      <c r="O6" s="10">
        <v>0.12</v>
      </c>
      <c r="P6" s="10">
        <v>0.05</v>
      </c>
      <c r="Q6" s="9">
        <f t="shared" si="2"/>
        <v>3.3289132500000007</v>
      </c>
      <c r="R6" s="9">
        <f t="shared" si="3"/>
        <v>2.8971306000000006</v>
      </c>
      <c r="S6" s="9">
        <f t="shared" si="4"/>
        <v>6.2260438500000017</v>
      </c>
    </row>
    <row r="7" spans="1:19" ht="20.100000000000001" customHeight="1">
      <c r="A7" s="13">
        <v>6</v>
      </c>
      <c r="B7" s="13" t="s">
        <v>16</v>
      </c>
      <c r="C7" s="13" t="s">
        <v>85</v>
      </c>
      <c r="D7" s="15">
        <v>8859</v>
      </c>
      <c r="E7" s="9">
        <v>20</v>
      </c>
      <c r="F7" s="11" t="s">
        <v>19</v>
      </c>
      <c r="G7" s="8">
        <v>10926.8</v>
      </c>
      <c r="H7" s="9">
        <f t="shared" si="0"/>
        <v>546.33999999999992</v>
      </c>
      <c r="I7" s="9">
        <v>150</v>
      </c>
      <c r="J7" s="9">
        <f t="shared" si="1"/>
        <v>3.6422666666666661</v>
      </c>
      <c r="K7" s="9">
        <v>170</v>
      </c>
      <c r="L7" s="9">
        <f>H7/K7</f>
        <v>3.2137647058823524</v>
      </c>
      <c r="M7" s="9">
        <v>1</v>
      </c>
      <c r="N7" s="9">
        <v>1</v>
      </c>
      <c r="O7" s="10">
        <v>0.12</v>
      </c>
      <c r="P7" s="10">
        <v>0.05</v>
      </c>
      <c r="Q7" s="9">
        <f t="shared" si="2"/>
        <v>5.4314520000000002</v>
      </c>
      <c r="R7" s="9">
        <f t="shared" si="3"/>
        <v>4.9301047058823535</v>
      </c>
      <c r="S7" s="9">
        <f t="shared" si="4"/>
        <v>10.361556705882354</v>
      </c>
    </row>
    <row r="8" spans="1:19" ht="20.100000000000001" customHeight="1">
      <c r="A8" s="13">
        <v>7</v>
      </c>
      <c r="B8" s="13" t="s">
        <v>80</v>
      </c>
      <c r="C8" s="13" t="s">
        <v>84</v>
      </c>
      <c r="D8" s="15">
        <v>7770</v>
      </c>
      <c r="E8" s="9">
        <v>20</v>
      </c>
      <c r="F8" s="11" t="s">
        <v>19</v>
      </c>
      <c r="G8" s="8">
        <v>3422</v>
      </c>
      <c r="H8" s="9">
        <f t="shared" si="0"/>
        <v>171.1</v>
      </c>
      <c r="I8" s="9">
        <v>127.5</v>
      </c>
      <c r="J8" s="9">
        <f t="shared" si="1"/>
        <v>1.3419607843137253</v>
      </c>
      <c r="M8" s="9">
        <v>1</v>
      </c>
      <c r="N8" s="9">
        <v>0</v>
      </c>
      <c r="O8" s="10">
        <v>0.12</v>
      </c>
      <c r="P8" s="10">
        <v>0.05</v>
      </c>
      <c r="Q8" s="9">
        <f t="shared" si="2"/>
        <v>2.7400941176470588</v>
      </c>
      <c r="R8" s="9">
        <f t="shared" si="3"/>
        <v>0</v>
      </c>
      <c r="S8" s="9">
        <f t="shared" si="4"/>
        <v>2.7400941176470588</v>
      </c>
    </row>
    <row r="9" spans="1:19" ht="20.100000000000001" customHeight="1">
      <c r="A9" s="13">
        <v>8</v>
      </c>
      <c r="B9" s="13" t="s">
        <v>80</v>
      </c>
      <c r="C9" s="13" t="s">
        <v>83</v>
      </c>
      <c r="D9" s="15">
        <v>1986</v>
      </c>
      <c r="E9" s="9">
        <v>20</v>
      </c>
      <c r="F9" s="11" t="s">
        <v>19</v>
      </c>
      <c r="G9" s="8">
        <v>2808.3999999999996</v>
      </c>
      <c r="H9" s="9">
        <f t="shared" si="0"/>
        <v>140.41999999999999</v>
      </c>
      <c r="I9" s="9">
        <v>100</v>
      </c>
      <c r="J9" s="9">
        <f t="shared" si="1"/>
        <v>1.4041999999999999</v>
      </c>
      <c r="K9" s="9">
        <v>130</v>
      </c>
      <c r="L9" s="9">
        <f>H9/K9</f>
        <v>1.080153846153846</v>
      </c>
      <c r="M9" s="9">
        <v>1</v>
      </c>
      <c r="N9" s="9">
        <v>1</v>
      </c>
      <c r="O9" s="10">
        <v>0.12</v>
      </c>
      <c r="P9" s="10">
        <v>0.05</v>
      </c>
      <c r="Q9" s="9">
        <f t="shared" si="2"/>
        <v>2.8129140000000001</v>
      </c>
      <c r="R9" s="9">
        <f t="shared" si="3"/>
        <v>2.4337800000000001</v>
      </c>
      <c r="S9" s="9">
        <f t="shared" si="4"/>
        <v>5.2466939999999997</v>
      </c>
    </row>
    <row r="10" spans="1:19" ht="20.100000000000001" customHeight="1">
      <c r="A10" s="13">
        <v>9</v>
      </c>
      <c r="B10" s="13" t="s">
        <v>80</v>
      </c>
      <c r="C10" s="13" t="s">
        <v>82</v>
      </c>
      <c r="D10" s="15">
        <v>7770</v>
      </c>
      <c r="E10" s="9">
        <v>20</v>
      </c>
      <c r="F10" s="11" t="s">
        <v>19</v>
      </c>
      <c r="G10" s="8">
        <v>3361.8199999999997</v>
      </c>
      <c r="H10" s="9">
        <f t="shared" si="0"/>
        <v>168.09099999999998</v>
      </c>
      <c r="I10" s="9">
        <v>125</v>
      </c>
      <c r="J10" s="9">
        <f t="shared" si="1"/>
        <v>1.3447279999999999</v>
      </c>
      <c r="M10" s="9">
        <v>1</v>
      </c>
      <c r="O10" s="10">
        <v>0.12</v>
      </c>
      <c r="P10" s="10">
        <v>0.05</v>
      </c>
      <c r="Q10" s="9">
        <f t="shared" si="2"/>
        <v>2.7433317600000002</v>
      </c>
      <c r="R10" s="9">
        <f t="shared" si="3"/>
        <v>0</v>
      </c>
      <c r="S10" s="9">
        <f t="shared" si="4"/>
        <v>2.7433317600000002</v>
      </c>
    </row>
    <row r="11" spans="1:19" ht="20.100000000000001" customHeight="1">
      <c r="A11" s="13">
        <v>10</v>
      </c>
      <c r="B11" s="13" t="s">
        <v>80</v>
      </c>
      <c r="C11" s="13" t="s">
        <v>81</v>
      </c>
      <c r="D11" s="15">
        <v>6262</v>
      </c>
      <c r="E11" s="9">
        <v>20</v>
      </c>
      <c r="F11" s="11" t="s">
        <v>19</v>
      </c>
      <c r="G11" s="8">
        <v>4625.5999999999995</v>
      </c>
      <c r="H11" s="9">
        <f t="shared" si="0"/>
        <v>231.27999999999997</v>
      </c>
      <c r="I11" s="9">
        <v>100</v>
      </c>
      <c r="J11" s="9">
        <f t="shared" si="1"/>
        <v>2.3127999999999997</v>
      </c>
      <c r="K11" s="9">
        <v>145</v>
      </c>
      <c r="L11" s="9">
        <f>H11/K11</f>
        <v>1.5950344827586205</v>
      </c>
      <c r="M11" s="9">
        <v>1</v>
      </c>
      <c r="N11" s="9">
        <v>1</v>
      </c>
      <c r="O11" s="10">
        <v>0.12</v>
      </c>
      <c r="P11" s="10">
        <v>0.05</v>
      </c>
      <c r="Q11" s="9">
        <f t="shared" si="2"/>
        <v>3.8759760000000001</v>
      </c>
      <c r="R11" s="9">
        <f t="shared" si="3"/>
        <v>3.0361903448275864</v>
      </c>
      <c r="S11" s="9">
        <f t="shared" si="4"/>
        <v>6.9121663448275861</v>
      </c>
    </row>
    <row r="12" spans="1:19" ht="20.100000000000001" customHeight="1">
      <c r="A12" s="13">
        <v>11</v>
      </c>
      <c r="B12" s="13" t="s">
        <v>80</v>
      </c>
      <c r="C12" s="13" t="s">
        <v>79</v>
      </c>
      <c r="D12" s="15">
        <v>4157</v>
      </c>
      <c r="E12" s="9">
        <v>20</v>
      </c>
      <c r="F12" s="11" t="s">
        <v>19</v>
      </c>
      <c r="G12" s="8">
        <v>7457.5999999999995</v>
      </c>
      <c r="H12" s="9">
        <f t="shared" si="0"/>
        <v>372.88</v>
      </c>
      <c r="I12" s="9">
        <v>105</v>
      </c>
      <c r="J12" s="9">
        <f t="shared" si="1"/>
        <v>3.5512380952380953</v>
      </c>
      <c r="K12" s="9">
        <v>140</v>
      </c>
      <c r="L12" s="9">
        <f>H12/K12</f>
        <v>2.6634285714285713</v>
      </c>
      <c r="M12" s="9">
        <v>1</v>
      </c>
      <c r="N12" s="9">
        <v>1</v>
      </c>
      <c r="O12" s="10">
        <v>0.12</v>
      </c>
      <c r="P12" s="10">
        <v>0.05</v>
      </c>
      <c r="Q12" s="9">
        <f t="shared" si="2"/>
        <v>5.324948571428572</v>
      </c>
      <c r="R12" s="9">
        <f t="shared" si="3"/>
        <v>4.2862114285714288</v>
      </c>
      <c r="S12" s="9">
        <f t="shared" si="4"/>
        <v>9.6111600000000017</v>
      </c>
    </row>
    <row r="13" spans="1:19" ht="20.100000000000001" customHeight="1">
      <c r="A13" s="13">
        <v>12</v>
      </c>
      <c r="B13" s="13" t="s">
        <v>72</v>
      </c>
      <c r="C13" s="13" t="s">
        <v>78</v>
      </c>
      <c r="D13" s="15">
        <v>8548</v>
      </c>
      <c r="E13" s="9">
        <v>1</v>
      </c>
      <c r="F13" s="11" t="s">
        <v>77</v>
      </c>
      <c r="G13" s="8">
        <v>64.899999999999991</v>
      </c>
      <c r="H13" s="9">
        <f t="shared" si="0"/>
        <v>64.899999999999991</v>
      </c>
      <c r="I13" s="9">
        <v>170</v>
      </c>
      <c r="J13" s="9">
        <f t="shared" si="1"/>
        <v>0.38176470588235289</v>
      </c>
      <c r="M13" s="9">
        <v>1</v>
      </c>
      <c r="N13" s="9">
        <v>0</v>
      </c>
      <c r="O13" s="10">
        <v>0.12</v>
      </c>
      <c r="P13" s="10">
        <v>0.05</v>
      </c>
      <c r="Q13" s="9">
        <f t="shared" si="2"/>
        <v>1.6166647058823531</v>
      </c>
      <c r="R13" s="9">
        <f t="shared" si="3"/>
        <v>0</v>
      </c>
      <c r="S13" s="9">
        <f t="shared" si="4"/>
        <v>1.6166647058823531</v>
      </c>
    </row>
    <row r="14" spans="1:19" ht="20.100000000000001" customHeight="1">
      <c r="A14" s="13">
        <v>13</v>
      </c>
      <c r="B14" s="13" t="s">
        <v>72</v>
      </c>
      <c r="C14" s="13" t="s">
        <v>76</v>
      </c>
      <c r="D14" s="15">
        <v>1374</v>
      </c>
      <c r="E14" s="9">
        <v>1</v>
      </c>
      <c r="F14" s="11" t="s">
        <v>19</v>
      </c>
      <c r="G14" s="8">
        <v>250.16</v>
      </c>
      <c r="H14" s="9">
        <f t="shared" si="0"/>
        <v>250.16</v>
      </c>
      <c r="I14" s="9">
        <v>140</v>
      </c>
      <c r="J14" s="9">
        <f t="shared" si="1"/>
        <v>1.7868571428571429</v>
      </c>
      <c r="K14" s="9">
        <v>170</v>
      </c>
      <c r="L14" s="9">
        <f>H14/K14</f>
        <v>1.4715294117647058</v>
      </c>
      <c r="M14" s="9">
        <v>1</v>
      </c>
      <c r="N14" s="9">
        <v>1</v>
      </c>
      <c r="O14" s="10">
        <v>0.12</v>
      </c>
      <c r="P14" s="10">
        <v>0.05</v>
      </c>
      <c r="Q14" s="9">
        <f t="shared" si="2"/>
        <v>3.2606228571428577</v>
      </c>
      <c r="R14" s="9">
        <f t="shared" si="3"/>
        <v>2.8916894117647063</v>
      </c>
      <c r="S14" s="9">
        <f t="shared" si="4"/>
        <v>6.152312268907564</v>
      </c>
    </row>
    <row r="15" spans="1:19" ht="20.100000000000001" customHeight="1">
      <c r="A15" s="13">
        <v>15</v>
      </c>
      <c r="B15" s="14" t="s">
        <v>75</v>
      </c>
      <c r="D15" s="15"/>
      <c r="G15" s="8">
        <v>0</v>
      </c>
    </row>
    <row r="16" spans="1:19" ht="20.100000000000001" customHeight="1">
      <c r="A16" s="13">
        <v>16</v>
      </c>
      <c r="B16" s="8" t="s">
        <v>74</v>
      </c>
      <c r="G16" s="8">
        <v>0</v>
      </c>
    </row>
    <row r="17" spans="1:7" ht="20.100000000000001" customHeight="1">
      <c r="A17" s="13">
        <v>17</v>
      </c>
      <c r="B17" s="8" t="s">
        <v>73</v>
      </c>
      <c r="G17" s="8">
        <v>0</v>
      </c>
    </row>
    <row r="18" spans="1:7">
      <c r="A18" s="13">
        <v>18</v>
      </c>
      <c r="B18" s="8" t="s">
        <v>72</v>
      </c>
      <c r="C18" s="13" t="s">
        <v>71</v>
      </c>
    </row>
    <row r="19" spans="1:7">
      <c r="A19" s="13">
        <v>19</v>
      </c>
    </row>
  </sheetData>
  <printOptions gridLines="1"/>
  <pageMargins left="0.25" right="0.25" top="0.75" bottom="0.75" header="0.3" footer="0.3"/>
  <pageSetup paperSize="9" scale="75" fitToHeight="0" orientation="landscape" horizontalDpi="300" verticalDpi="300" r:id="rId1"/>
  <headerFooter>
    <oddHeader>&amp;CANNEXURE -IV
&amp;A</oddHeader>
    <oddFooter>&amp;C&amp;F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ECA-8623-4996-8EA3-787AB2DE7490}">
  <sheetPr>
    <pageSetUpPr fitToPage="1"/>
  </sheetPr>
  <dimension ref="A1:S19"/>
  <sheetViews>
    <sheetView workbookViewId="0">
      <selection activeCell="S2" sqref="S2"/>
    </sheetView>
  </sheetViews>
  <sheetFormatPr defaultColWidth="12.5546875" defaultRowHeight="13.2"/>
  <cols>
    <col min="1" max="1" width="8.5546875" style="8" customWidth="1"/>
    <col min="2" max="2" width="17.6640625" style="8" customWidth="1"/>
    <col min="3" max="3" width="33.44140625" style="13" customWidth="1"/>
    <col min="4" max="4" width="8.6640625" style="12" customWidth="1"/>
    <col min="5" max="5" width="8.6640625" style="9" customWidth="1"/>
    <col min="6" max="6" width="8.6640625" style="11" customWidth="1"/>
    <col min="7" max="7" width="8.6640625" style="8" customWidth="1"/>
    <col min="8" max="14" width="8.6640625" style="9" customWidth="1"/>
    <col min="15" max="16" width="8.6640625" style="10" customWidth="1"/>
    <col min="17" max="19" width="8.6640625" style="9" customWidth="1"/>
    <col min="20" max="24" width="7.6640625" style="8" customWidth="1"/>
    <col min="25" max="16384" width="12.5546875" style="8"/>
  </cols>
  <sheetData>
    <row r="1" spans="1:19" s="16" customFormat="1" ht="66">
      <c r="A1" s="19" t="s">
        <v>105</v>
      </c>
      <c r="B1" s="19" t="s">
        <v>104</v>
      </c>
      <c r="C1" s="22" t="s">
        <v>103</v>
      </c>
      <c r="D1" s="21" t="s">
        <v>102</v>
      </c>
      <c r="E1" s="17" t="s">
        <v>101</v>
      </c>
      <c r="F1" s="20" t="s">
        <v>5</v>
      </c>
      <c r="G1" s="19" t="s">
        <v>100</v>
      </c>
      <c r="H1" s="17" t="s">
        <v>6</v>
      </c>
      <c r="I1" s="17" t="s">
        <v>99</v>
      </c>
      <c r="J1" s="17" t="s">
        <v>98</v>
      </c>
      <c r="K1" s="17" t="s">
        <v>97</v>
      </c>
      <c r="L1" s="17" t="s">
        <v>96</v>
      </c>
      <c r="M1" s="17" t="s">
        <v>95</v>
      </c>
      <c r="N1" s="17" t="s">
        <v>94</v>
      </c>
      <c r="O1" s="18" t="s">
        <v>93</v>
      </c>
      <c r="P1" s="18" t="s">
        <v>92</v>
      </c>
      <c r="Q1" s="17" t="s">
        <v>107</v>
      </c>
      <c r="R1" s="17" t="s">
        <v>108</v>
      </c>
      <c r="S1" s="17" t="s">
        <v>109</v>
      </c>
    </row>
    <row r="2" spans="1:19" ht="20.100000000000001" customHeight="1">
      <c r="A2" s="14">
        <v>1</v>
      </c>
      <c r="B2" s="16" t="s">
        <v>9</v>
      </c>
      <c r="C2" s="13" t="s">
        <v>91</v>
      </c>
      <c r="D2" s="15">
        <v>1674</v>
      </c>
      <c r="E2" s="9">
        <v>30</v>
      </c>
      <c r="F2" s="11" t="s">
        <v>77</v>
      </c>
      <c r="G2" s="8">
        <v>276.12</v>
      </c>
      <c r="H2" s="9">
        <f t="shared" ref="H2:H14" si="0">G2/E2</f>
        <v>9.2040000000000006</v>
      </c>
      <c r="I2" s="9">
        <v>6.5</v>
      </c>
      <c r="J2" s="9">
        <f t="shared" ref="J2:J14" si="1">H2/I2</f>
        <v>1.4160000000000001</v>
      </c>
      <c r="K2" s="9">
        <v>8</v>
      </c>
      <c r="L2" s="9">
        <f>H2/K2</f>
        <v>1.1505000000000001</v>
      </c>
      <c r="M2" s="9">
        <v>1.18</v>
      </c>
      <c r="N2" s="9">
        <v>1.18</v>
      </c>
      <c r="O2" s="10">
        <v>0.12</v>
      </c>
      <c r="P2" s="10">
        <v>0.05</v>
      </c>
      <c r="Q2" s="9">
        <f t="shared" ref="Q2:Q14" si="2">(J2+M2)*(1+O2+P2)</f>
        <v>3.0373200000000007</v>
      </c>
      <c r="R2" s="9">
        <f t="shared" ref="R2:R14" si="3">(L2+N2)*(1+O2+P2)</f>
        <v>2.7266850000000002</v>
      </c>
      <c r="S2" s="9">
        <f t="shared" ref="S2:S14" si="4">Q2+R2</f>
        <v>5.7640050000000009</v>
      </c>
    </row>
    <row r="3" spans="1:19" ht="20.100000000000001" customHeight="1">
      <c r="A3" s="14">
        <v>2</v>
      </c>
      <c r="B3" s="16" t="s">
        <v>9</v>
      </c>
      <c r="C3" s="13" t="s">
        <v>90</v>
      </c>
      <c r="D3" s="15">
        <v>7286</v>
      </c>
      <c r="E3" s="9">
        <v>30</v>
      </c>
      <c r="F3" s="11" t="s">
        <v>89</v>
      </c>
      <c r="G3" s="8">
        <v>630.12</v>
      </c>
      <c r="H3" s="9">
        <f t="shared" si="0"/>
        <v>21.004000000000001</v>
      </c>
      <c r="I3" s="9">
        <v>6.5</v>
      </c>
      <c r="J3" s="9">
        <f t="shared" si="1"/>
        <v>3.2313846153846155</v>
      </c>
      <c r="K3" s="9">
        <v>8</v>
      </c>
      <c r="L3" s="9">
        <f>H3/K3</f>
        <v>2.6255000000000002</v>
      </c>
      <c r="M3" s="9">
        <v>1.18</v>
      </c>
      <c r="N3" s="9">
        <v>1.18</v>
      </c>
      <c r="O3" s="10">
        <v>0.12</v>
      </c>
      <c r="P3" s="10">
        <v>0.05</v>
      </c>
      <c r="Q3" s="9">
        <f t="shared" si="2"/>
        <v>5.1613200000000008</v>
      </c>
      <c r="R3" s="9">
        <f t="shared" si="3"/>
        <v>4.4524350000000013</v>
      </c>
      <c r="S3" s="9">
        <f t="shared" si="4"/>
        <v>9.6137550000000012</v>
      </c>
    </row>
    <row r="4" spans="1:19" ht="20.100000000000001" customHeight="1">
      <c r="A4" s="14">
        <v>3</v>
      </c>
      <c r="B4" s="13" t="s">
        <v>16</v>
      </c>
      <c r="C4" s="13" t="s">
        <v>88</v>
      </c>
      <c r="D4" s="15">
        <v>7486</v>
      </c>
      <c r="E4" s="9">
        <v>20</v>
      </c>
      <c r="F4" s="11" t="s">
        <v>19</v>
      </c>
      <c r="G4" s="8">
        <v>2894.54</v>
      </c>
      <c r="H4" s="9">
        <f t="shared" si="0"/>
        <v>144.727</v>
      </c>
      <c r="I4" s="9">
        <v>125</v>
      </c>
      <c r="J4" s="9">
        <f t="shared" si="1"/>
        <v>1.157816</v>
      </c>
      <c r="M4" s="9">
        <v>1.18</v>
      </c>
      <c r="N4" s="9">
        <v>0</v>
      </c>
      <c r="O4" s="10">
        <v>0.12</v>
      </c>
      <c r="P4" s="10">
        <v>0.05</v>
      </c>
      <c r="Q4" s="9">
        <f t="shared" si="2"/>
        <v>2.7352447200000003</v>
      </c>
      <c r="R4" s="9">
        <f t="shared" si="3"/>
        <v>0</v>
      </c>
      <c r="S4" s="9">
        <f t="shared" si="4"/>
        <v>2.7352447200000003</v>
      </c>
    </row>
    <row r="5" spans="1:19" ht="20.100000000000001" customHeight="1">
      <c r="A5" s="14">
        <v>4</v>
      </c>
      <c r="B5" s="13" t="s">
        <v>16</v>
      </c>
      <c r="C5" s="13" t="s">
        <v>87</v>
      </c>
      <c r="D5" s="15">
        <v>3267</v>
      </c>
      <c r="E5" s="9">
        <v>20</v>
      </c>
      <c r="F5" s="11" t="s">
        <v>19</v>
      </c>
      <c r="G5" s="8">
        <v>2100.4</v>
      </c>
      <c r="H5" s="9">
        <f t="shared" si="0"/>
        <v>105.02000000000001</v>
      </c>
      <c r="I5" s="9">
        <v>130</v>
      </c>
      <c r="J5" s="9">
        <f t="shared" si="1"/>
        <v>0.80784615384615388</v>
      </c>
      <c r="K5" s="9">
        <v>150</v>
      </c>
      <c r="L5" s="9">
        <f>H5/K5</f>
        <v>0.70013333333333339</v>
      </c>
      <c r="M5" s="9">
        <v>1.18</v>
      </c>
      <c r="N5" s="9">
        <v>1.18</v>
      </c>
      <c r="O5" s="10">
        <v>0.12</v>
      </c>
      <c r="P5" s="10">
        <v>0.05</v>
      </c>
      <c r="Q5" s="9">
        <f t="shared" si="2"/>
        <v>2.3257800000000004</v>
      </c>
      <c r="R5" s="9">
        <f t="shared" si="3"/>
        <v>2.1997560000000003</v>
      </c>
      <c r="S5" s="9">
        <f t="shared" si="4"/>
        <v>4.5255360000000007</v>
      </c>
    </row>
    <row r="6" spans="1:19" ht="20.100000000000001" customHeight="1">
      <c r="A6" s="14">
        <v>5</v>
      </c>
      <c r="B6" s="13" t="s">
        <v>16</v>
      </c>
      <c r="C6" s="13" t="s">
        <v>86</v>
      </c>
      <c r="D6" s="15">
        <v>3242</v>
      </c>
      <c r="E6" s="9">
        <v>20</v>
      </c>
      <c r="F6" s="11" t="s">
        <v>19</v>
      </c>
      <c r="G6" s="8">
        <v>4428.54</v>
      </c>
      <c r="H6" s="9">
        <f t="shared" si="0"/>
        <v>221.42699999999999</v>
      </c>
      <c r="I6" s="9">
        <v>120</v>
      </c>
      <c r="J6" s="9">
        <f t="shared" si="1"/>
        <v>1.8452249999999999</v>
      </c>
      <c r="K6" s="9">
        <v>150</v>
      </c>
      <c r="L6" s="9">
        <f>H6/K6</f>
        <v>1.47618</v>
      </c>
      <c r="M6" s="9">
        <v>1.18</v>
      </c>
      <c r="N6" s="9">
        <v>1.18</v>
      </c>
      <c r="O6" s="10">
        <v>0.12</v>
      </c>
      <c r="P6" s="10">
        <v>0.05</v>
      </c>
      <c r="Q6" s="9">
        <f t="shared" si="2"/>
        <v>3.5395132500000002</v>
      </c>
      <c r="R6" s="9">
        <f t="shared" si="3"/>
        <v>3.1077306000000005</v>
      </c>
      <c r="S6" s="9">
        <f t="shared" si="4"/>
        <v>6.6472438500000006</v>
      </c>
    </row>
    <row r="7" spans="1:19" ht="20.100000000000001" customHeight="1">
      <c r="A7" s="14">
        <v>6</v>
      </c>
      <c r="B7" s="13" t="s">
        <v>16</v>
      </c>
      <c r="C7" s="13" t="s">
        <v>85</v>
      </c>
      <c r="D7" s="15">
        <v>8859</v>
      </c>
      <c r="E7" s="9">
        <v>20</v>
      </c>
      <c r="F7" s="11" t="s">
        <v>19</v>
      </c>
      <c r="G7" s="8">
        <v>10926.8</v>
      </c>
      <c r="H7" s="9">
        <f t="shared" si="0"/>
        <v>546.33999999999992</v>
      </c>
      <c r="I7" s="9">
        <v>150</v>
      </c>
      <c r="J7" s="9">
        <f t="shared" si="1"/>
        <v>3.6422666666666661</v>
      </c>
      <c r="K7" s="9">
        <v>170</v>
      </c>
      <c r="L7" s="9">
        <f>H7/K7</f>
        <v>3.2137647058823524</v>
      </c>
      <c r="M7" s="9">
        <v>1.18</v>
      </c>
      <c r="N7" s="9">
        <v>1.18</v>
      </c>
      <c r="O7" s="10">
        <v>0.12</v>
      </c>
      <c r="P7" s="10">
        <v>0.05</v>
      </c>
      <c r="Q7" s="9">
        <f t="shared" si="2"/>
        <v>5.6420519999999996</v>
      </c>
      <c r="R7" s="9">
        <f t="shared" si="3"/>
        <v>5.140704705882353</v>
      </c>
      <c r="S7" s="9">
        <f t="shared" si="4"/>
        <v>10.782756705882353</v>
      </c>
    </row>
    <row r="8" spans="1:19" ht="20.100000000000001" customHeight="1">
      <c r="A8" s="14">
        <v>7</v>
      </c>
      <c r="B8" s="13" t="s">
        <v>80</v>
      </c>
      <c r="C8" s="13" t="s">
        <v>84</v>
      </c>
      <c r="D8" s="15">
        <v>7770</v>
      </c>
      <c r="E8" s="9">
        <v>20</v>
      </c>
      <c r="F8" s="11" t="s">
        <v>19</v>
      </c>
      <c r="G8" s="8">
        <v>3422</v>
      </c>
      <c r="H8" s="9">
        <f t="shared" si="0"/>
        <v>171.1</v>
      </c>
      <c r="I8" s="9">
        <v>127.5</v>
      </c>
      <c r="J8" s="9">
        <f t="shared" si="1"/>
        <v>1.3419607843137253</v>
      </c>
      <c r="M8" s="9">
        <v>1.18</v>
      </c>
      <c r="N8" s="9">
        <v>0</v>
      </c>
      <c r="O8" s="10">
        <v>0.12</v>
      </c>
      <c r="P8" s="10">
        <v>0.05</v>
      </c>
      <c r="Q8" s="9">
        <f t="shared" si="2"/>
        <v>2.9506941176470587</v>
      </c>
      <c r="R8" s="9">
        <f t="shared" si="3"/>
        <v>0</v>
      </c>
      <c r="S8" s="9">
        <f t="shared" si="4"/>
        <v>2.9506941176470587</v>
      </c>
    </row>
    <row r="9" spans="1:19" ht="20.100000000000001" customHeight="1">
      <c r="A9" s="14">
        <v>8</v>
      </c>
      <c r="B9" s="13" t="s">
        <v>80</v>
      </c>
      <c r="C9" s="13" t="s">
        <v>83</v>
      </c>
      <c r="D9" s="15">
        <v>1986</v>
      </c>
      <c r="E9" s="9">
        <v>20</v>
      </c>
      <c r="F9" s="11" t="s">
        <v>19</v>
      </c>
      <c r="G9" s="8">
        <v>2808.3999999999996</v>
      </c>
      <c r="H9" s="9">
        <f t="shared" si="0"/>
        <v>140.41999999999999</v>
      </c>
      <c r="I9" s="9">
        <v>100</v>
      </c>
      <c r="J9" s="9">
        <f t="shared" si="1"/>
        <v>1.4041999999999999</v>
      </c>
      <c r="K9" s="9">
        <v>130</v>
      </c>
      <c r="L9" s="9">
        <f>H9/K9</f>
        <v>1.080153846153846</v>
      </c>
      <c r="M9" s="9">
        <v>1.18</v>
      </c>
      <c r="N9" s="9">
        <v>1.18</v>
      </c>
      <c r="O9" s="10">
        <v>0.12</v>
      </c>
      <c r="P9" s="10">
        <v>0.05</v>
      </c>
      <c r="Q9" s="9">
        <f t="shared" si="2"/>
        <v>3.0235140000000005</v>
      </c>
      <c r="R9" s="9">
        <f t="shared" si="3"/>
        <v>2.64438</v>
      </c>
      <c r="S9" s="9">
        <f t="shared" si="4"/>
        <v>5.6678940000000004</v>
      </c>
    </row>
    <row r="10" spans="1:19" ht="20.100000000000001" customHeight="1">
      <c r="A10" s="14">
        <v>9</v>
      </c>
      <c r="B10" s="13" t="s">
        <v>80</v>
      </c>
      <c r="C10" s="13" t="s">
        <v>82</v>
      </c>
      <c r="D10" s="15">
        <v>7770</v>
      </c>
      <c r="E10" s="9">
        <v>20</v>
      </c>
      <c r="F10" s="11" t="s">
        <v>19</v>
      </c>
      <c r="G10" s="8">
        <v>3361.8199999999997</v>
      </c>
      <c r="H10" s="9">
        <f t="shared" si="0"/>
        <v>168.09099999999998</v>
      </c>
      <c r="I10" s="9">
        <v>125</v>
      </c>
      <c r="J10" s="9">
        <f t="shared" si="1"/>
        <v>1.3447279999999999</v>
      </c>
      <c r="M10" s="9">
        <v>1.18</v>
      </c>
      <c r="O10" s="10">
        <v>0.12</v>
      </c>
      <c r="P10" s="10">
        <v>0.05</v>
      </c>
      <c r="Q10" s="9">
        <f t="shared" si="2"/>
        <v>2.9539317600000001</v>
      </c>
      <c r="R10" s="9">
        <f t="shared" si="3"/>
        <v>0</v>
      </c>
      <c r="S10" s="9">
        <f t="shared" si="4"/>
        <v>2.9539317600000001</v>
      </c>
    </row>
    <row r="11" spans="1:19" ht="20.100000000000001" customHeight="1">
      <c r="A11" s="14">
        <v>10</v>
      </c>
      <c r="B11" s="13" t="s">
        <v>80</v>
      </c>
      <c r="C11" s="13" t="s">
        <v>81</v>
      </c>
      <c r="D11" s="15">
        <v>6262</v>
      </c>
      <c r="E11" s="9">
        <v>20</v>
      </c>
      <c r="F11" s="11" t="s">
        <v>19</v>
      </c>
      <c r="G11" s="8">
        <v>4625.5999999999995</v>
      </c>
      <c r="H11" s="9">
        <f t="shared" si="0"/>
        <v>231.27999999999997</v>
      </c>
      <c r="I11" s="9">
        <v>100</v>
      </c>
      <c r="J11" s="9">
        <f t="shared" si="1"/>
        <v>2.3127999999999997</v>
      </c>
      <c r="K11" s="9">
        <v>145</v>
      </c>
      <c r="L11" s="9">
        <f>H11/K11</f>
        <v>1.5950344827586205</v>
      </c>
      <c r="M11" s="9">
        <v>1.18</v>
      </c>
      <c r="N11" s="9">
        <v>1.18</v>
      </c>
      <c r="O11" s="10">
        <v>0.12</v>
      </c>
      <c r="P11" s="10">
        <v>0.05</v>
      </c>
      <c r="Q11" s="9">
        <f t="shared" si="2"/>
        <v>4.086576</v>
      </c>
      <c r="R11" s="9">
        <f t="shared" si="3"/>
        <v>3.2467903448275863</v>
      </c>
      <c r="S11" s="9">
        <f t="shared" si="4"/>
        <v>7.3333663448275868</v>
      </c>
    </row>
    <row r="12" spans="1:19" ht="20.100000000000001" customHeight="1">
      <c r="A12" s="14">
        <v>11</v>
      </c>
      <c r="B12" s="13" t="s">
        <v>80</v>
      </c>
      <c r="C12" s="13" t="s">
        <v>79</v>
      </c>
      <c r="D12" s="15">
        <v>4157</v>
      </c>
      <c r="E12" s="9">
        <v>20</v>
      </c>
      <c r="F12" s="11" t="s">
        <v>19</v>
      </c>
      <c r="G12" s="8">
        <v>7457.5999999999995</v>
      </c>
      <c r="H12" s="9">
        <f t="shared" si="0"/>
        <v>372.88</v>
      </c>
      <c r="I12" s="9">
        <v>105</v>
      </c>
      <c r="J12" s="9">
        <f t="shared" si="1"/>
        <v>3.5512380952380953</v>
      </c>
      <c r="K12" s="9">
        <v>140</v>
      </c>
      <c r="L12" s="9">
        <f>H12/K12</f>
        <v>2.6634285714285713</v>
      </c>
      <c r="M12" s="9">
        <v>1.18</v>
      </c>
      <c r="N12" s="9">
        <v>1.18</v>
      </c>
      <c r="O12" s="10">
        <v>0.12</v>
      </c>
      <c r="P12" s="10">
        <v>0.05</v>
      </c>
      <c r="Q12" s="9">
        <f t="shared" si="2"/>
        <v>5.5355485714285715</v>
      </c>
      <c r="R12" s="9">
        <f t="shared" si="3"/>
        <v>4.4968114285714291</v>
      </c>
      <c r="S12" s="9">
        <f t="shared" si="4"/>
        <v>10.032360000000001</v>
      </c>
    </row>
    <row r="13" spans="1:19" ht="20.100000000000001" customHeight="1">
      <c r="A13" s="14">
        <v>12</v>
      </c>
      <c r="B13" s="13" t="s">
        <v>72</v>
      </c>
      <c r="C13" s="13" t="s">
        <v>78</v>
      </c>
      <c r="D13" s="15">
        <v>8548</v>
      </c>
      <c r="E13" s="9">
        <v>1</v>
      </c>
      <c r="F13" s="11" t="s">
        <v>77</v>
      </c>
      <c r="G13" s="8">
        <v>64.899999999999991</v>
      </c>
      <c r="H13" s="9">
        <f t="shared" si="0"/>
        <v>64.899999999999991</v>
      </c>
      <c r="I13" s="9">
        <v>170</v>
      </c>
      <c r="J13" s="9">
        <f t="shared" si="1"/>
        <v>0.38176470588235289</v>
      </c>
      <c r="M13" s="9">
        <v>1.18</v>
      </c>
      <c r="N13" s="9">
        <v>0</v>
      </c>
      <c r="O13" s="10">
        <v>0.12</v>
      </c>
      <c r="P13" s="10">
        <v>0.05</v>
      </c>
      <c r="Q13" s="9">
        <f t="shared" si="2"/>
        <v>1.827264705882353</v>
      </c>
      <c r="R13" s="9">
        <f t="shared" si="3"/>
        <v>0</v>
      </c>
      <c r="S13" s="9">
        <f t="shared" si="4"/>
        <v>1.827264705882353</v>
      </c>
    </row>
    <row r="14" spans="1:19" ht="20.100000000000001" customHeight="1">
      <c r="A14" s="14">
        <v>13</v>
      </c>
      <c r="B14" s="13" t="s">
        <v>72</v>
      </c>
      <c r="C14" s="13" t="s">
        <v>76</v>
      </c>
      <c r="D14" s="15">
        <v>1374</v>
      </c>
      <c r="E14" s="9">
        <v>1</v>
      </c>
      <c r="F14" s="11" t="s">
        <v>19</v>
      </c>
      <c r="G14" s="8">
        <v>250.16</v>
      </c>
      <c r="H14" s="9">
        <f t="shared" si="0"/>
        <v>250.16</v>
      </c>
      <c r="I14" s="9">
        <v>140</v>
      </c>
      <c r="J14" s="9">
        <f t="shared" si="1"/>
        <v>1.7868571428571429</v>
      </c>
      <c r="K14" s="9">
        <v>170</v>
      </c>
      <c r="L14" s="9">
        <f>H14/K14</f>
        <v>1.4715294117647058</v>
      </c>
      <c r="M14" s="9">
        <v>1.18</v>
      </c>
      <c r="N14" s="9">
        <v>1.18</v>
      </c>
      <c r="O14" s="10">
        <v>0.12</v>
      </c>
      <c r="P14" s="10">
        <v>0.05</v>
      </c>
      <c r="Q14" s="9">
        <f t="shared" si="2"/>
        <v>3.4712228571428581</v>
      </c>
      <c r="R14" s="9">
        <f t="shared" si="3"/>
        <v>3.1022894117647062</v>
      </c>
      <c r="S14" s="9">
        <f t="shared" si="4"/>
        <v>6.5735122689075638</v>
      </c>
    </row>
    <row r="15" spans="1:19" ht="20.100000000000001" customHeight="1">
      <c r="A15" s="14">
        <v>15</v>
      </c>
      <c r="B15" s="14" t="s">
        <v>75</v>
      </c>
      <c r="D15" s="15"/>
      <c r="G15" s="8">
        <v>0</v>
      </c>
    </row>
    <row r="16" spans="1:19" ht="20.100000000000001" customHeight="1">
      <c r="A16" s="14">
        <v>16</v>
      </c>
      <c r="B16" s="8" t="s">
        <v>74</v>
      </c>
      <c r="G16" s="8">
        <v>0</v>
      </c>
    </row>
    <row r="17" spans="1:7" ht="20.100000000000001" customHeight="1">
      <c r="A17" s="14">
        <v>17</v>
      </c>
      <c r="B17" s="8" t="s">
        <v>73</v>
      </c>
      <c r="G17" s="8">
        <v>0</v>
      </c>
    </row>
    <row r="18" spans="1:7">
      <c r="A18" s="14">
        <v>18</v>
      </c>
      <c r="B18" s="8" t="s">
        <v>72</v>
      </c>
      <c r="C18" s="13" t="s">
        <v>71</v>
      </c>
    </row>
    <row r="19" spans="1:7">
      <c r="A19" s="14">
        <v>19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72" fitToHeight="0" orientation="landscape" horizontalDpi="300" verticalDpi="300" r:id="rId1"/>
  <headerFooter>
    <oddHeader>&amp;CANNEXURE -V
&amp;A</oddHeader>
    <oddFooter>&amp;C&amp;F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Paint coverage</vt:lpstr>
      <vt:lpstr> Paint rates Excluding GST</vt:lpstr>
      <vt:lpstr>Analysis without GST on labour</vt:lpstr>
      <vt:lpstr>Analysis with GST on labour </vt:lpstr>
      <vt:lpstr>'Analysis with GST on labour '!Print_Titles</vt:lpstr>
      <vt:lpstr>'Analysis without GST on labour'!Print_Titles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</dc:creator>
  <cp:lastModifiedBy>aruna mppl</cp:lastModifiedBy>
  <cp:lastPrinted>2025-11-15T05:48:20Z</cp:lastPrinted>
  <dcterms:created xsi:type="dcterms:W3CDTF">2025-11-12T09:19:00Z</dcterms:created>
  <dcterms:modified xsi:type="dcterms:W3CDTF">2025-11-15T05:48:38Z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D5CD4B1AA45E40A89B1C8014F34F4812_11</vt:lpwstr>
  </property>
  <property fmtid="{D5CDD505-2E9C-101B-9397-08002B2CF9AE}" pid="3" name="KSOProductBuildVer">
    <vt:lpwstr>1033-12.2.0.23155</vt:lpwstr>
  </property>
</Properties>
</file>