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firstSheet="8" activeTab="14"/>
  </bookViews>
  <sheets>
    <sheet name="June'20 to Feb'21" sheetId="1" r:id="rId1"/>
    <sheet name="Mar 2021" sheetId="2" r:id="rId2"/>
    <sheet name="Mar 2021 (2)" sheetId="6" r:id="rId3"/>
    <sheet name="May 2021" sheetId="4" r:id="rId4"/>
    <sheet name="June 2021 " sheetId="5" r:id="rId5"/>
    <sheet name="July 2021" sheetId="7" r:id="rId6"/>
    <sheet name="Aug 2021 " sheetId="8" r:id="rId7"/>
    <sheet name="Sep-21" sheetId="9" r:id="rId8"/>
    <sheet name="Oct-21" sheetId="10" r:id="rId9"/>
    <sheet name="DEC-21" sheetId="11" r:id="rId10"/>
    <sheet name="JAN-22" sheetId="12" r:id="rId11"/>
    <sheet name="Feb-22" sheetId="13" r:id="rId12"/>
    <sheet name="March-22" sheetId="14" r:id="rId13"/>
    <sheet name="April-22" sheetId="15" r:id="rId14"/>
    <sheet name="May-2022" sheetId="16" r:id="rId15"/>
  </sheets>
  <calcPr calcId="144525"/>
</workbook>
</file>

<file path=xl/sharedStrings.xml><?xml version="1.0" encoding="utf-8"?>
<sst xmlns="http://schemas.openxmlformats.org/spreadsheetml/2006/main" count="443" uniqueCount="97">
  <si>
    <t>Modi Consultancy Services</t>
  </si>
  <si>
    <t>TDS for the month of June'20</t>
  </si>
  <si>
    <t>194J- Professional  / Consultancy Charges</t>
  </si>
  <si>
    <t>Sno.</t>
  </si>
  <si>
    <t>Particulars</t>
  </si>
  <si>
    <t>%ge</t>
  </si>
  <si>
    <t>Amount</t>
  </si>
  <si>
    <t>TDS</t>
  </si>
  <si>
    <t>KGM &amp; Co.</t>
  </si>
  <si>
    <t>194C - Contract</t>
  </si>
  <si>
    <t>Sri Bhavani Digitals</t>
  </si>
  <si>
    <t>Total Amount of TDS</t>
  </si>
  <si>
    <t>TDS for the month of July'20</t>
  </si>
  <si>
    <t>Section</t>
  </si>
  <si>
    <t>K. Sruthi</t>
  </si>
  <si>
    <t>194H</t>
  </si>
  <si>
    <t>Summit Sales LLP Logistics</t>
  </si>
  <si>
    <t>194J</t>
  </si>
  <si>
    <t>TDS for the month of September'20</t>
  </si>
  <si>
    <t>TDS for the month of October'20</t>
  </si>
  <si>
    <t>Social DNA</t>
  </si>
  <si>
    <t>194C</t>
  </si>
  <si>
    <t>TDS for the month of November'20</t>
  </si>
  <si>
    <t>TDS for the month of December'20</t>
  </si>
  <si>
    <t>TDS for the month of January'21</t>
  </si>
  <si>
    <t>Anand Kumar Netha</t>
  </si>
  <si>
    <t>TDS for the month of February'21</t>
  </si>
  <si>
    <t>194H - Commission</t>
  </si>
  <si>
    <t>TDS for the month of March '21</t>
  </si>
  <si>
    <t>194J - Professional Charges</t>
  </si>
  <si>
    <t>PAN</t>
  </si>
  <si>
    <t>Ajay Mehta</t>
  </si>
  <si>
    <t>TOTAL</t>
  </si>
  <si>
    <t>Sup- Social DNA</t>
  </si>
  <si>
    <t>TDS for the month of May '21</t>
  </si>
  <si>
    <t>LNCO Advisors LLP</t>
  </si>
  <si>
    <t>SSLLP Logistics</t>
  </si>
  <si>
    <t>TDS for the month of June '21</t>
  </si>
  <si>
    <t>TDS for the month of July '21</t>
  </si>
  <si>
    <t>Janardhan Prasad - Tiles</t>
  </si>
  <si>
    <t>Prasad - Civil</t>
  </si>
  <si>
    <t>Jai Ram - Grounting</t>
  </si>
  <si>
    <t>Sri Sai Rohit Marketing Co.</t>
  </si>
  <si>
    <t>Chotelal Mahto - Welding</t>
  </si>
  <si>
    <t>Kumaranna - Cleaning</t>
  </si>
  <si>
    <t>SP-KGM &amp; Co.</t>
  </si>
  <si>
    <t>SP-Sreyas Services</t>
  </si>
  <si>
    <t>GRAND TOTAL AMOUNT OF TDS</t>
  </si>
  <si>
    <t>TDS for the month of Aug '21</t>
  </si>
  <si>
    <t>Hanumanthu.B On A/c</t>
  </si>
  <si>
    <t>Royal Engineers</t>
  </si>
  <si>
    <t>Interest Calculation for Late Payment</t>
  </si>
  <si>
    <t>Delay in Months</t>
  </si>
  <si>
    <t>Rate of Interest</t>
  </si>
  <si>
    <t>P.m</t>
  </si>
  <si>
    <t>Interest</t>
  </si>
  <si>
    <t>TOTAL TAX PAYABLE</t>
  </si>
  <si>
    <t>TDS for the month of Sep '21</t>
  </si>
  <si>
    <t>OE - Green Towers Expenses</t>
  </si>
  <si>
    <t xml:space="preserve">Cont- B.Hanumanthu </t>
  </si>
  <si>
    <t>Green Towers Expenses</t>
  </si>
  <si>
    <t>TDS for the month of Oct '21</t>
  </si>
  <si>
    <t>Shurti agarwal</t>
  </si>
  <si>
    <t xml:space="preserve">Summit Sales LLP </t>
  </si>
  <si>
    <t>SP-K Rajini</t>
  </si>
  <si>
    <t xml:space="preserve"> Modi Consultancy Services </t>
  </si>
  <si>
    <t xml:space="preserve"> TDS for the month of Dec-2021</t>
  </si>
  <si>
    <t>Sl.No.</t>
  </si>
  <si>
    <t>Rate</t>
  </si>
  <si>
    <t>B Hanmanthu</t>
  </si>
  <si>
    <t>Total</t>
  </si>
  <si>
    <t>K.Rajini</t>
  </si>
  <si>
    <t>KGM &amp; Co</t>
  </si>
  <si>
    <t>Grand Total</t>
  </si>
  <si>
    <t>TDS for the month of Jan-2022</t>
  </si>
  <si>
    <t xml:space="preserve">Amount </t>
  </si>
  <si>
    <t xml:space="preserve">TDS </t>
  </si>
  <si>
    <t>PAN NO</t>
  </si>
  <si>
    <t>B Hanumanthu</t>
  </si>
  <si>
    <t>ALDPB1212D</t>
  </si>
  <si>
    <t>AJIPM8876F</t>
  </si>
  <si>
    <t>ASEPR1186L</t>
  </si>
  <si>
    <t>ACQFS2044C</t>
  </si>
  <si>
    <t>TDS for the month of Feb-2022</t>
  </si>
  <si>
    <t>A Shankar</t>
  </si>
  <si>
    <t>TDS for the month of March-2022</t>
  </si>
  <si>
    <t>TDS for the month of April-2022</t>
  </si>
  <si>
    <t>Pappuram</t>
  </si>
  <si>
    <t>Shankar Prasad</t>
  </si>
  <si>
    <t>K Krishna</t>
  </si>
  <si>
    <t>T Kurmanna</t>
  </si>
  <si>
    <t>`5500</t>
  </si>
  <si>
    <t>TDS for the month of May-2022</t>
  </si>
  <si>
    <t>Date</t>
  </si>
  <si>
    <t>09.05.2022</t>
  </si>
  <si>
    <t>14.05.2022</t>
  </si>
  <si>
    <t>31.05.2022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</si>
</sst>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_ ;_ * \-#,##0_ ;_ * &quot;-&quot;??_ ;_ @_ "/>
  </numFmts>
  <fonts count="39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0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Calibri"/>
      <charset val="134"/>
      <scheme val="minor"/>
    </font>
    <font>
      <b/>
      <sz val="10.5"/>
      <name val="Times New Roman"/>
      <charset val="134"/>
    </font>
    <font>
      <sz val="10.5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Arial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1"/>
      <name val="Times New Roman"/>
      <charset val="134"/>
    </font>
    <font>
      <b/>
      <sz val="12"/>
      <color theme="1"/>
      <name val="Calibri"/>
      <charset val="134"/>
      <scheme val="minor"/>
    </font>
    <font>
      <b/>
      <sz val="10.5"/>
      <color theme="1"/>
      <name val="Times New Roman"/>
      <charset val="134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3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5" fillId="2" borderId="1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8" fillId="0" borderId="0"/>
    <xf numFmtId="0" fontId="2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180" fontId="1" fillId="0" borderId="1" xfId="2" applyNumberFormat="1" applyFont="1" applyBorder="1" applyAlignment="1">
      <alignment horizontal="center" vertical="center"/>
    </xf>
    <xf numFmtId="9" fontId="1" fillId="0" borderId="1" xfId="0" applyNumberFormat="1" applyFont="1" applyBorder="1"/>
    <xf numFmtId="180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80" fontId="1" fillId="0" borderId="2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32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80" fontId="3" fillId="0" borderId="3" xfId="2" applyNumberFormat="1" applyFont="1" applyBorder="1" applyAlignment="1">
      <alignment horizontal="center" vertical="center"/>
    </xf>
    <xf numFmtId="180" fontId="3" fillId="0" borderId="3" xfId="2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180" fontId="3" fillId="0" borderId="5" xfId="0" applyNumberFormat="1" applyFont="1" applyBorder="1" applyAlignment="1">
      <alignment horizontal="center" vertical="center"/>
    </xf>
    <xf numFmtId="180" fontId="3" fillId="0" borderId="5" xfId="0" applyNumberFormat="1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80" fontId="1" fillId="0" borderId="2" xfId="2" applyNumberFormat="1" applyFont="1" applyBorder="1" applyAlignment="1">
      <alignment horizontal="right" vertical="center"/>
    </xf>
    <xf numFmtId="180" fontId="1" fillId="0" borderId="1" xfId="2" applyNumberFormat="1" applyFont="1" applyBorder="1"/>
    <xf numFmtId="0" fontId="2" fillId="0" borderId="1" xfId="32" applyFont="1" applyFill="1" applyBorder="1" applyAlignment="1">
      <alignment horizontal="left"/>
    </xf>
    <xf numFmtId="180" fontId="1" fillId="0" borderId="2" xfId="2" applyNumberFormat="1" applyFont="1" applyBorder="1"/>
    <xf numFmtId="9" fontId="1" fillId="0" borderId="2" xfId="0" applyNumberFormat="1" applyFont="1" applyBorder="1"/>
    <xf numFmtId="180" fontId="3" fillId="0" borderId="3" xfId="0" applyNumberFormat="1" applyFont="1" applyBorder="1"/>
    <xf numFmtId="0" fontId="3" fillId="0" borderId="3" xfId="0" applyNumberFormat="1" applyFont="1" applyBorder="1"/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3" fillId="0" borderId="3" xfId="0" applyFont="1" applyBorder="1"/>
    <xf numFmtId="180" fontId="1" fillId="0" borderId="4" xfId="2" applyNumberFormat="1" applyFont="1" applyBorder="1"/>
    <xf numFmtId="180" fontId="3" fillId="0" borderId="5" xfId="2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80" fontId="5" fillId="0" borderId="0" xfId="2" applyNumberFormat="1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/>
    </xf>
    <xf numFmtId="9" fontId="6" fillId="0" borderId="6" xfId="0" applyNumberFormat="1" applyFont="1" applyBorder="1"/>
    <xf numFmtId="180" fontId="6" fillId="0" borderId="1" xfId="2" applyNumberFormat="1" applyFont="1" applyBorder="1"/>
    <xf numFmtId="0" fontId="7" fillId="0" borderId="7" xfId="0" applyFont="1" applyBorder="1"/>
    <xf numFmtId="180" fontId="7" fillId="0" borderId="7" xfId="2" applyNumberFormat="1" applyFont="1" applyBorder="1"/>
    <xf numFmtId="0" fontId="7" fillId="0" borderId="0" xfId="0" applyFont="1" applyBorder="1"/>
    <xf numFmtId="180" fontId="7" fillId="0" borderId="0" xfId="2" applyNumberFormat="1" applyFont="1" applyBorder="1"/>
    <xf numFmtId="0" fontId="6" fillId="0" borderId="1" xfId="0" applyFont="1" applyFill="1" applyBorder="1"/>
    <xf numFmtId="0" fontId="0" fillId="0" borderId="1" xfId="0" applyBorder="1"/>
    <xf numFmtId="9" fontId="6" fillId="0" borderId="1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Fill="1" applyBorder="1"/>
    <xf numFmtId="0" fontId="6" fillId="0" borderId="8" xfId="0" applyFont="1" applyBorder="1"/>
    <xf numFmtId="0" fontId="0" fillId="0" borderId="8" xfId="0" applyBorder="1"/>
    <xf numFmtId="180" fontId="6" fillId="0" borderId="8" xfId="2" applyNumberFormat="1" applyFont="1" applyBorder="1"/>
    <xf numFmtId="0" fontId="0" fillId="0" borderId="7" xfId="0" applyBorder="1"/>
    <xf numFmtId="0" fontId="12" fillId="0" borderId="7" xfId="37" applyFont="1" applyBorder="1" applyAlignment="1">
      <alignment horizontal="left" vertical="center"/>
    </xf>
    <xf numFmtId="180" fontId="13" fillId="0" borderId="7" xfId="2" applyNumberFormat="1" applyFont="1" applyBorder="1" applyAlignment="1">
      <alignment horizontal="left" vertical="center"/>
    </xf>
    <xf numFmtId="0" fontId="14" fillId="0" borderId="1" xfId="0" applyFont="1" applyBorder="1"/>
    <xf numFmtId="0" fontId="7" fillId="0" borderId="1" xfId="0" applyFont="1" applyBorder="1"/>
    <xf numFmtId="180" fontId="6" fillId="0" borderId="1" xfId="0" applyNumberFormat="1" applyFont="1" applyBorder="1"/>
    <xf numFmtId="10" fontId="6" fillId="0" borderId="1" xfId="0" applyNumberFormat="1" applyFont="1" applyBorder="1"/>
    <xf numFmtId="1" fontId="6" fillId="0" borderId="1" xfId="0" applyNumberFormat="1" applyFont="1" applyBorder="1"/>
    <xf numFmtId="1" fontId="15" fillId="0" borderId="1" xfId="0" applyNumberFormat="1" applyFont="1" applyBorder="1"/>
    <xf numFmtId="0" fontId="6" fillId="0" borderId="7" xfId="0" applyFont="1" applyFill="1" applyBorder="1"/>
    <xf numFmtId="0" fontId="1" fillId="0" borderId="7" xfId="0" applyFont="1" applyBorder="1"/>
    <xf numFmtId="180" fontId="10" fillId="0" borderId="7" xfId="0" applyNumberFormat="1" applyFont="1" applyBorder="1"/>
    <xf numFmtId="0" fontId="1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80" fontId="1" fillId="0" borderId="0" xfId="2" applyNumberFormat="1" applyFont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vertical="top"/>
    </xf>
    <xf numFmtId="9" fontId="1" fillId="0" borderId="6" xfId="0" applyNumberFormat="1" applyFont="1" applyBorder="1"/>
    <xf numFmtId="180" fontId="1" fillId="0" borderId="8" xfId="2" applyNumberFormat="1" applyFont="1" applyBorder="1"/>
    <xf numFmtId="180" fontId="1" fillId="0" borderId="7" xfId="2" applyNumberFormat="1" applyFont="1" applyBorder="1"/>
    <xf numFmtId="0" fontId="1" fillId="0" borderId="1" xfId="0" applyFont="1" applyFill="1" applyBorder="1"/>
    <xf numFmtId="180" fontId="12" fillId="0" borderId="7" xfId="2" applyNumberFormat="1" applyFont="1" applyBorder="1" applyAlignment="1">
      <alignment horizontal="left" vertical="center"/>
    </xf>
    <xf numFmtId="10" fontId="1" fillId="0" borderId="1" xfId="0" applyNumberFormat="1" applyFont="1" applyBorder="1"/>
    <xf numFmtId="1" fontId="1" fillId="0" borderId="1" xfId="0" applyNumberFormat="1" applyFont="1" applyBorder="1"/>
    <xf numFmtId="0" fontId="1" fillId="0" borderId="7" xfId="0" applyFont="1" applyFill="1" applyBorder="1"/>
    <xf numFmtId="180" fontId="1" fillId="0" borderId="7" xfId="0" applyNumberFormat="1" applyFont="1" applyBorder="1"/>
    <xf numFmtId="0" fontId="6" fillId="0" borderId="0" xfId="0" applyFont="1" applyBorder="1"/>
    <xf numFmtId="180" fontId="17" fillId="0" borderId="7" xfId="2" applyNumberFormat="1" applyFont="1" applyBorder="1"/>
    <xf numFmtId="0" fontId="18" fillId="0" borderId="0" xfId="0" applyFont="1" applyAlignment="1">
      <alignment horizontal="left" vertical="center"/>
    </xf>
    <xf numFmtId="0" fontId="8" fillId="0" borderId="0" xfId="7" applyFont="1" applyBorder="1" applyAlignment="1">
      <alignment horizontal="left" vertical="center"/>
    </xf>
    <xf numFmtId="180" fontId="18" fillId="0" borderId="0" xfId="2" applyNumberFormat="1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180" fontId="18" fillId="0" borderId="7" xfId="2" applyNumberFormat="1" applyFont="1" applyBorder="1" applyAlignment="1">
      <alignment horizontal="left" vertical="center"/>
    </xf>
    <xf numFmtId="0" fontId="6" fillId="0" borderId="1" xfId="0" applyFont="1" applyBorder="1" applyAlignment="1" quotePrefix="1">
      <alignment horizontal="center"/>
    </xf>
    <xf numFmtId="0" fontId="1" fillId="0" borderId="1" xfId="0" applyFont="1" applyBorder="1" applyAlignment="1" quotePrefix="1">
      <alignment horizont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Normal 3" xfId="37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60% - Accent5" xfId="47" builtinId="48"/>
    <cellStyle name="Accent6" xfId="48" builtinId="49"/>
    <cellStyle name="40% - Accent6" xfId="49" builtinId="51"/>
    <cellStyle name="60% - Accent6" xfId="50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topLeftCell="A88" workbookViewId="0">
      <selection activeCell="A95" sqref="A95"/>
    </sheetView>
  </sheetViews>
  <sheetFormatPr defaultColWidth="9" defaultRowHeight="13.5" outlineLevelCol="5"/>
  <cols>
    <col min="1" max="1" width="7.14285714285714" style="41" customWidth="1"/>
    <col min="2" max="2" width="27.7142857142857" style="41" customWidth="1"/>
    <col min="3" max="3" width="9.14285714285714" style="41"/>
    <col min="4" max="4" width="11.4285714285714" style="46" customWidth="1"/>
    <col min="5" max="5" width="9.14285714285714" style="46"/>
    <col min="6" max="16384" width="9.14285714285714" style="41"/>
  </cols>
  <sheetData>
    <row r="1" spans="1:2">
      <c r="A1" s="44" t="s">
        <v>0</v>
      </c>
      <c r="B1" s="45"/>
    </row>
    <row r="2" spans="1:2">
      <c r="A2" s="44" t="s">
        <v>1</v>
      </c>
      <c r="B2" s="47"/>
    </row>
    <row r="3" spans="1:2">
      <c r="A3" s="44"/>
      <c r="B3" s="47"/>
    </row>
    <row r="4" spans="1:2">
      <c r="A4" s="44"/>
      <c r="B4" s="47"/>
    </row>
    <row r="5" spans="1:1">
      <c r="A5" s="96" t="s">
        <v>2</v>
      </c>
    </row>
    <row r="6" s="95" customFormat="1" spans="1:5">
      <c r="A6" s="95" t="s">
        <v>3</v>
      </c>
      <c r="B6" s="95" t="s">
        <v>4</v>
      </c>
      <c r="C6" s="95" t="s">
        <v>5</v>
      </c>
      <c r="D6" s="97" t="s">
        <v>6</v>
      </c>
      <c r="E6" s="97" t="s">
        <v>7</v>
      </c>
    </row>
    <row r="7" spans="1:5">
      <c r="A7" s="41">
        <v>1</v>
      </c>
      <c r="B7" s="41" t="s">
        <v>8</v>
      </c>
      <c r="C7" s="98">
        <v>0.075</v>
      </c>
      <c r="D7" s="46">
        <v>5000</v>
      </c>
      <c r="E7" s="46">
        <v>375</v>
      </c>
    </row>
    <row r="9" spans="1:1">
      <c r="A9" s="96" t="s">
        <v>9</v>
      </c>
    </row>
    <row r="10" s="95" customFormat="1" spans="1:5">
      <c r="A10" s="95" t="s">
        <v>3</v>
      </c>
      <c r="B10" s="95" t="s">
        <v>4</v>
      </c>
      <c r="C10" s="95" t="s">
        <v>5</v>
      </c>
      <c r="D10" s="97" t="s">
        <v>6</v>
      </c>
      <c r="E10" s="97" t="s">
        <v>7</v>
      </c>
    </row>
    <row r="11" spans="1:5">
      <c r="A11" s="41">
        <v>1</v>
      </c>
      <c r="B11" s="41" t="s">
        <v>10</v>
      </c>
      <c r="C11" s="98">
        <v>0.015</v>
      </c>
      <c r="D11" s="46">
        <v>1008</v>
      </c>
      <c r="E11" s="46">
        <v>15</v>
      </c>
    </row>
    <row r="14" ht="14.25" spans="2:5">
      <c r="B14" s="99" t="s">
        <v>11</v>
      </c>
      <c r="C14" s="99"/>
      <c r="D14" s="100"/>
      <c r="E14" s="100">
        <f>+E7+E11</f>
        <v>390</v>
      </c>
    </row>
    <row r="15" ht="14.25"/>
    <row r="19" spans="1:2">
      <c r="A19" s="44" t="s">
        <v>0</v>
      </c>
      <c r="B19" s="45"/>
    </row>
    <row r="20" spans="1:2">
      <c r="A20" s="44" t="s">
        <v>12</v>
      </c>
      <c r="B20" s="47"/>
    </row>
    <row r="21" spans="1:2">
      <c r="A21" s="44"/>
      <c r="B21" s="47"/>
    </row>
    <row r="22" spans="1:2">
      <c r="A22" s="44"/>
      <c r="B22" s="47"/>
    </row>
    <row r="23" s="95" customFormat="1" spans="1:6">
      <c r="A23" s="95" t="s">
        <v>3</v>
      </c>
      <c r="B23" s="95" t="s">
        <v>4</v>
      </c>
      <c r="C23" s="95" t="s">
        <v>5</v>
      </c>
      <c r="D23" s="97" t="s">
        <v>6</v>
      </c>
      <c r="E23" s="97" t="s">
        <v>7</v>
      </c>
      <c r="F23" s="95" t="s">
        <v>13</v>
      </c>
    </row>
    <row r="24" spans="1:6">
      <c r="A24" s="41">
        <v>1</v>
      </c>
      <c r="B24" s="41" t="s">
        <v>14</v>
      </c>
      <c r="C24" s="98">
        <v>0.0375</v>
      </c>
      <c r="D24" s="46">
        <v>15990</v>
      </c>
      <c r="E24" s="46">
        <f>D24*C24</f>
        <v>599.625</v>
      </c>
      <c r="F24" s="41" t="s">
        <v>15</v>
      </c>
    </row>
    <row r="25" spans="1:6">
      <c r="A25" s="41">
        <v>2</v>
      </c>
      <c r="B25" s="41" t="s">
        <v>16</v>
      </c>
      <c r="C25" s="98">
        <v>0.075</v>
      </c>
      <c r="D25" s="46">
        <v>5450</v>
      </c>
      <c r="E25" s="46">
        <f>D25*C25</f>
        <v>408.75</v>
      </c>
      <c r="F25" s="41" t="s">
        <v>17</v>
      </c>
    </row>
    <row r="28" ht="14.25" spans="2:5">
      <c r="B28" s="99" t="s">
        <v>11</v>
      </c>
      <c r="C28" s="99"/>
      <c r="D28" s="100"/>
      <c r="E28" s="100">
        <f>+E24+E25</f>
        <v>1008.375</v>
      </c>
    </row>
    <row r="29" ht="14.25"/>
    <row r="32" spans="1:2">
      <c r="A32" s="44" t="s">
        <v>0</v>
      </c>
      <c r="B32" s="45"/>
    </row>
    <row r="33" spans="1:2">
      <c r="A33" s="44" t="s">
        <v>18</v>
      </c>
      <c r="B33" s="47"/>
    </row>
    <row r="34" spans="1:2">
      <c r="A34" s="44"/>
      <c r="B34" s="47"/>
    </row>
    <row r="35" spans="1:2">
      <c r="A35" s="44"/>
      <c r="B35" s="47"/>
    </row>
    <row r="36" s="95" customFormat="1" spans="1:6">
      <c r="A36" s="95" t="s">
        <v>3</v>
      </c>
      <c r="B36" s="95" t="s">
        <v>4</v>
      </c>
      <c r="C36" s="95" t="s">
        <v>5</v>
      </c>
      <c r="D36" s="97" t="s">
        <v>6</v>
      </c>
      <c r="E36" s="97" t="s">
        <v>7</v>
      </c>
      <c r="F36" s="95" t="s">
        <v>13</v>
      </c>
    </row>
    <row r="37" spans="1:6">
      <c r="A37" s="41">
        <v>1</v>
      </c>
      <c r="B37" s="41" t="s">
        <v>16</v>
      </c>
      <c r="C37" s="98">
        <v>0.075</v>
      </c>
      <c r="D37" s="46">
        <v>605</v>
      </c>
      <c r="E37" s="46">
        <v>45</v>
      </c>
      <c r="F37" s="41" t="s">
        <v>17</v>
      </c>
    </row>
    <row r="38" spans="1:6">
      <c r="A38" s="41">
        <v>2</v>
      </c>
      <c r="B38" s="41" t="s">
        <v>16</v>
      </c>
      <c r="C38" s="98">
        <v>0.075</v>
      </c>
      <c r="D38" s="46">
        <v>1125</v>
      </c>
      <c r="E38" s="46">
        <v>84</v>
      </c>
      <c r="F38" s="41" t="s">
        <v>17</v>
      </c>
    </row>
    <row r="39" spans="1:6">
      <c r="A39" s="41">
        <v>3</v>
      </c>
      <c r="B39" s="41" t="s">
        <v>16</v>
      </c>
      <c r="C39" s="98">
        <v>0.075</v>
      </c>
      <c r="D39" s="46">
        <v>1500</v>
      </c>
      <c r="E39" s="46">
        <v>113</v>
      </c>
      <c r="F39" s="41" t="s">
        <v>17</v>
      </c>
    </row>
    <row r="41" ht="14.25" spans="2:5">
      <c r="B41" s="99" t="s">
        <v>11</v>
      </c>
      <c r="C41" s="99"/>
      <c r="D41" s="100">
        <f>SUM(D37:D40)</f>
        <v>3230</v>
      </c>
      <c r="E41" s="100">
        <f>+E37+E38+E39</f>
        <v>242</v>
      </c>
    </row>
    <row r="42" ht="14.25"/>
    <row r="45" spans="1:2">
      <c r="A45" s="44" t="s">
        <v>0</v>
      </c>
      <c r="B45" s="45"/>
    </row>
    <row r="46" spans="1:2">
      <c r="A46" s="44" t="s">
        <v>19</v>
      </c>
      <c r="B46" s="47"/>
    </row>
    <row r="47" spans="1:2">
      <c r="A47" s="44"/>
      <c r="B47" s="47"/>
    </row>
    <row r="48" spans="1:2">
      <c r="A48" s="44"/>
      <c r="B48" s="47"/>
    </row>
    <row r="49" s="95" customFormat="1" spans="1:6">
      <c r="A49" s="95" t="s">
        <v>3</v>
      </c>
      <c r="B49" s="95" t="s">
        <v>4</v>
      </c>
      <c r="C49" s="95" t="s">
        <v>5</v>
      </c>
      <c r="D49" s="97" t="s">
        <v>6</v>
      </c>
      <c r="E49" s="97" t="s">
        <v>7</v>
      </c>
      <c r="F49" s="95" t="s">
        <v>13</v>
      </c>
    </row>
    <row r="50" spans="1:6">
      <c r="A50" s="41">
        <v>1</v>
      </c>
      <c r="B50" s="41" t="s">
        <v>20</v>
      </c>
      <c r="C50" s="98">
        <v>0.015</v>
      </c>
      <c r="D50" s="46">
        <v>16500</v>
      </c>
      <c r="E50" s="46">
        <v>248</v>
      </c>
      <c r="F50" s="41" t="s">
        <v>21</v>
      </c>
    </row>
    <row r="51" spans="1:6">
      <c r="A51" s="41">
        <v>2</v>
      </c>
      <c r="B51" s="41" t="s">
        <v>16</v>
      </c>
      <c r="C51" s="98">
        <v>0.075</v>
      </c>
      <c r="D51" s="46">
        <v>7012</v>
      </c>
      <c r="E51" s="46">
        <v>526</v>
      </c>
      <c r="F51" s="41" t="s">
        <v>17</v>
      </c>
    </row>
    <row r="54" ht="14.25" spans="2:5">
      <c r="B54" s="99" t="s">
        <v>11</v>
      </c>
      <c r="C54" s="99"/>
      <c r="D54" s="100">
        <f>SUM(D50:D53)</f>
        <v>23512</v>
      </c>
      <c r="E54" s="100">
        <f>+E50+E51+E52</f>
        <v>774</v>
      </c>
    </row>
    <row r="55" ht="14.25"/>
    <row r="58" spans="1:2">
      <c r="A58" s="44" t="s">
        <v>0</v>
      </c>
      <c r="B58" s="45"/>
    </row>
    <row r="59" spans="1:2">
      <c r="A59" s="44" t="s">
        <v>22</v>
      </c>
      <c r="B59" s="47"/>
    </row>
    <row r="60" spans="1:2">
      <c r="A60" s="44"/>
      <c r="B60" s="47"/>
    </row>
    <row r="61" spans="1:2">
      <c r="A61" s="44"/>
      <c r="B61" s="47"/>
    </row>
    <row r="62" s="95" customFormat="1" spans="1:6">
      <c r="A62" s="95" t="s">
        <v>3</v>
      </c>
      <c r="B62" s="95" t="s">
        <v>4</v>
      </c>
      <c r="C62" s="95" t="s">
        <v>5</v>
      </c>
      <c r="D62" s="97" t="s">
        <v>6</v>
      </c>
      <c r="E62" s="97" t="s">
        <v>7</v>
      </c>
      <c r="F62" s="95" t="s">
        <v>13</v>
      </c>
    </row>
    <row r="63" spans="1:6">
      <c r="A63" s="41">
        <v>1</v>
      </c>
      <c r="B63" s="41" t="s">
        <v>16</v>
      </c>
      <c r="C63" s="98">
        <v>0.075</v>
      </c>
      <c r="D63" s="46">
        <v>3890</v>
      </c>
      <c r="E63" s="46">
        <v>292</v>
      </c>
      <c r="F63" s="41" t="s">
        <v>17</v>
      </c>
    </row>
    <row r="66" ht="14.25" spans="2:5">
      <c r="B66" s="99" t="s">
        <v>11</v>
      </c>
      <c r="C66" s="99"/>
      <c r="D66" s="100">
        <f>SUM(D63:D65)</f>
        <v>3890</v>
      </c>
      <c r="E66" s="100">
        <f>SUM(E63:E65)</f>
        <v>292</v>
      </c>
    </row>
    <row r="67" ht="14.25"/>
    <row r="71" spans="1:2">
      <c r="A71" s="44" t="s">
        <v>0</v>
      </c>
      <c r="B71" s="45"/>
    </row>
    <row r="72" spans="1:2">
      <c r="A72" s="44" t="s">
        <v>23</v>
      </c>
      <c r="B72" s="47"/>
    </row>
    <row r="73" spans="1:2">
      <c r="A73" s="44"/>
      <c r="B73" s="47"/>
    </row>
    <row r="74" spans="1:2">
      <c r="A74" s="44"/>
      <c r="B74" s="47"/>
    </row>
    <row r="75" s="95" customFormat="1" spans="1:6">
      <c r="A75" s="95" t="s">
        <v>3</v>
      </c>
      <c r="B75" s="95" t="s">
        <v>4</v>
      </c>
      <c r="C75" s="95" t="s">
        <v>5</v>
      </c>
      <c r="D75" s="97" t="s">
        <v>6</v>
      </c>
      <c r="E75" s="97" t="s">
        <v>7</v>
      </c>
      <c r="F75" s="95" t="s">
        <v>13</v>
      </c>
    </row>
    <row r="76" spans="1:6">
      <c r="A76" s="41">
        <v>1</v>
      </c>
      <c r="B76" s="41" t="s">
        <v>16</v>
      </c>
      <c r="C76" s="98">
        <v>0.075</v>
      </c>
      <c r="D76" s="46">
        <v>1587</v>
      </c>
      <c r="E76" s="46">
        <f>D76*C76</f>
        <v>119.025</v>
      </c>
      <c r="F76" s="41" t="s">
        <v>17</v>
      </c>
    </row>
    <row r="79" ht="14.25" spans="2:5">
      <c r="B79" s="99" t="s">
        <v>11</v>
      </c>
      <c r="C79" s="99"/>
      <c r="D79" s="100">
        <f>SUM(D76:D78)</f>
        <v>1587</v>
      </c>
      <c r="E79" s="100">
        <f>SUM(E76:E78)</f>
        <v>119.025</v>
      </c>
    </row>
    <row r="80" ht="14.25"/>
    <row r="83" spans="1:2">
      <c r="A83" s="44" t="s">
        <v>0</v>
      </c>
      <c r="B83" s="45"/>
    </row>
    <row r="84" spans="1:2">
      <c r="A84" s="44" t="s">
        <v>24</v>
      </c>
      <c r="B84" s="47"/>
    </row>
    <row r="85" spans="1:2">
      <c r="A85" s="44"/>
      <c r="B85" s="47"/>
    </row>
    <row r="86" spans="1:2">
      <c r="A86" s="44"/>
      <c r="B86" s="47"/>
    </row>
    <row r="87" s="95" customFormat="1" spans="1:6">
      <c r="A87" s="95" t="s">
        <v>3</v>
      </c>
      <c r="B87" s="95" t="s">
        <v>4</v>
      </c>
      <c r="C87" s="95" t="s">
        <v>5</v>
      </c>
      <c r="D87" s="97" t="s">
        <v>6</v>
      </c>
      <c r="E87" s="97" t="s">
        <v>7</v>
      </c>
      <c r="F87" s="95" t="s">
        <v>13</v>
      </c>
    </row>
    <row r="88" spans="1:6">
      <c r="A88" s="41">
        <v>1</v>
      </c>
      <c r="B88" s="41" t="s">
        <v>25</v>
      </c>
      <c r="C88" s="98">
        <v>0.0375</v>
      </c>
      <c r="D88" s="46">
        <v>60000</v>
      </c>
      <c r="E88" s="46">
        <v>2251</v>
      </c>
      <c r="F88" s="41" t="s">
        <v>15</v>
      </c>
    </row>
    <row r="91" ht="14.25" spans="2:5">
      <c r="B91" s="99" t="s">
        <v>11</v>
      </c>
      <c r="C91" s="99"/>
      <c r="D91" s="100">
        <f>SUM(D88:D90)</f>
        <v>60000</v>
      </c>
      <c r="E91" s="100">
        <f>SUM(E88:E90)</f>
        <v>2251</v>
      </c>
    </row>
    <row r="92" ht="14.25"/>
    <row r="95" spans="1:2">
      <c r="A95" s="44" t="s">
        <v>0</v>
      </c>
      <c r="B95" s="45"/>
    </row>
    <row r="96" spans="1:2">
      <c r="A96" s="44" t="s">
        <v>26</v>
      </c>
      <c r="B96" s="47"/>
    </row>
    <row r="97" spans="1:2">
      <c r="A97" s="44"/>
      <c r="B97" s="47"/>
    </row>
    <row r="98" spans="1:2">
      <c r="A98" s="44"/>
      <c r="B98" s="47"/>
    </row>
    <row r="99" spans="1:2">
      <c r="A99" s="44" t="s">
        <v>27</v>
      </c>
      <c r="B99" s="47"/>
    </row>
    <row r="100" s="95" customFormat="1" spans="1:6">
      <c r="A100" s="95" t="s">
        <v>3</v>
      </c>
      <c r="B100" s="95" t="s">
        <v>4</v>
      </c>
      <c r="C100" s="95" t="s">
        <v>5</v>
      </c>
      <c r="D100" s="97" t="s">
        <v>6</v>
      </c>
      <c r="E100" s="97" t="s">
        <v>7</v>
      </c>
      <c r="F100" s="95" t="s">
        <v>13</v>
      </c>
    </row>
    <row r="101" spans="1:6">
      <c r="A101" s="41">
        <v>1</v>
      </c>
      <c r="B101" s="41" t="s">
        <v>25</v>
      </c>
      <c r="C101" s="98">
        <v>0.0375</v>
      </c>
      <c r="D101" s="46">
        <v>43200</v>
      </c>
      <c r="E101" s="46">
        <f>D101*C101</f>
        <v>1620</v>
      </c>
      <c r="F101" s="41" t="s">
        <v>15</v>
      </c>
    </row>
    <row r="104" ht="14.25" spans="2:5">
      <c r="B104" s="99" t="s">
        <v>11</v>
      </c>
      <c r="C104" s="99"/>
      <c r="D104" s="100">
        <f>SUM(D101:D103)</f>
        <v>43200</v>
      </c>
      <c r="E104" s="100">
        <f>SUM(E101:E103)</f>
        <v>1620</v>
      </c>
    </row>
    <row r="105" ht="14.25"/>
  </sheetData>
  <printOptions gridLines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G5" sqref="G5"/>
    </sheetView>
  </sheetViews>
  <sheetFormatPr defaultColWidth="9.14285714285714" defaultRowHeight="15"/>
  <cols>
    <col min="2" max="2" width="29" customWidth="1"/>
    <col min="3" max="3" width="9.85714285714286" customWidth="1"/>
    <col min="5" max="5" width="9.71428571428571"/>
  </cols>
  <sheetData>
    <row r="1" spans="1:1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>
      <c r="A2" s="3" t="s">
        <v>65</v>
      </c>
      <c r="B2" s="3"/>
      <c r="C2" s="3"/>
      <c r="D2" s="6"/>
      <c r="E2" s="6"/>
      <c r="F2" s="5"/>
      <c r="G2" s="5"/>
      <c r="H2" s="5"/>
      <c r="I2" s="5"/>
      <c r="J2" s="5"/>
      <c r="K2" s="5"/>
      <c r="L2" s="1"/>
      <c r="M2" s="1"/>
    </row>
    <row r="3" spans="1:13">
      <c r="A3" s="3" t="s">
        <v>66</v>
      </c>
      <c r="B3" s="3"/>
      <c r="C3" s="3"/>
      <c r="D3" s="6"/>
      <c r="E3" s="6"/>
      <c r="F3" s="5"/>
      <c r="G3" s="5"/>
      <c r="H3" s="5"/>
      <c r="I3" s="5"/>
      <c r="J3" s="5"/>
      <c r="K3" s="5"/>
      <c r="L3" s="1"/>
      <c r="M3" s="1"/>
    </row>
    <row r="4" spans="1:13">
      <c r="A4" s="6" t="s">
        <v>67</v>
      </c>
      <c r="B4" s="6" t="s">
        <v>4</v>
      </c>
      <c r="C4" s="6" t="s">
        <v>6</v>
      </c>
      <c r="D4" s="6" t="s">
        <v>7</v>
      </c>
      <c r="E4" s="6" t="s">
        <v>68</v>
      </c>
      <c r="F4" s="5"/>
      <c r="G4" s="5"/>
      <c r="H4" s="5"/>
      <c r="I4" s="5"/>
      <c r="J4" s="5"/>
      <c r="K4" s="5"/>
      <c r="L4" s="1"/>
      <c r="M4" s="1"/>
    </row>
    <row r="5" spans="1:13">
      <c r="A5" s="4">
        <v>1</v>
      </c>
      <c r="B5" s="6" t="s">
        <v>69</v>
      </c>
      <c r="C5" s="30">
        <v>50000</v>
      </c>
      <c r="D5" s="8">
        <v>0.01</v>
      </c>
      <c r="E5" s="30">
        <v>500</v>
      </c>
      <c r="F5" s="5"/>
      <c r="G5" s="5"/>
      <c r="H5" s="5"/>
      <c r="I5" s="5"/>
      <c r="J5" s="5"/>
      <c r="K5" s="5"/>
      <c r="L5" s="1"/>
      <c r="M5" s="1"/>
    </row>
    <row r="6" spans="1:13">
      <c r="A6" s="4">
        <v>2</v>
      </c>
      <c r="B6" s="6" t="s">
        <v>69</v>
      </c>
      <c r="C6" s="30">
        <v>50000</v>
      </c>
      <c r="D6" s="8">
        <v>0.01</v>
      </c>
      <c r="E6" s="30">
        <v>500</v>
      </c>
      <c r="F6" s="5"/>
      <c r="G6" s="5"/>
      <c r="H6" s="5"/>
      <c r="I6" s="5"/>
      <c r="J6" s="5"/>
      <c r="K6" s="5"/>
      <c r="L6" s="1"/>
      <c r="M6" s="1"/>
    </row>
    <row r="7" ht="15.75" spans="1:13">
      <c r="A7" s="37"/>
      <c r="B7" s="38" t="s">
        <v>70</v>
      </c>
      <c r="C7" s="18">
        <f>SUM(C5:C5)</f>
        <v>50000</v>
      </c>
      <c r="D7" s="38"/>
      <c r="E7" s="18">
        <f>SUM(E5:E6)</f>
        <v>1000</v>
      </c>
      <c r="F7" s="5"/>
      <c r="G7" s="5"/>
      <c r="H7" s="5"/>
      <c r="I7" s="5"/>
      <c r="J7" s="5"/>
      <c r="K7" s="5"/>
      <c r="L7" s="1"/>
      <c r="M7" s="1"/>
    </row>
    <row r="8" ht="15.75" spans="1:13">
      <c r="A8" s="21"/>
      <c r="B8" s="20"/>
      <c r="C8" s="39"/>
      <c r="D8" s="20"/>
      <c r="E8" s="39"/>
      <c r="F8" s="5"/>
      <c r="G8" s="5"/>
      <c r="H8" s="5"/>
      <c r="I8" s="5"/>
      <c r="J8" s="5"/>
      <c r="K8" s="5"/>
      <c r="L8" s="1"/>
      <c r="M8" s="1"/>
    </row>
    <row r="9" spans="1:13">
      <c r="A9" s="4">
        <v>3</v>
      </c>
      <c r="B9" s="6" t="s">
        <v>71</v>
      </c>
      <c r="C9" s="30">
        <v>50460</v>
      </c>
      <c r="D9" s="8">
        <v>0.02</v>
      </c>
      <c r="E9" s="30">
        <v>1009</v>
      </c>
      <c r="F9" s="5"/>
      <c r="G9" s="5"/>
      <c r="H9" s="5"/>
      <c r="I9" s="5"/>
      <c r="J9" s="5"/>
      <c r="K9" s="5"/>
      <c r="L9" s="1"/>
      <c r="M9" s="1"/>
    </row>
    <row r="10" ht="15.75" spans="1:13">
      <c r="A10" s="37"/>
      <c r="B10" s="38" t="s">
        <v>70</v>
      </c>
      <c r="C10" s="18">
        <f>SUM(C9:C9)</f>
        <v>50460</v>
      </c>
      <c r="D10" s="38"/>
      <c r="E10" s="18">
        <f>SUM(E9:E9)</f>
        <v>1009</v>
      </c>
      <c r="F10" s="5"/>
      <c r="G10" s="5"/>
      <c r="H10" s="5"/>
      <c r="I10" s="5"/>
      <c r="J10" s="5"/>
      <c r="K10" s="5"/>
      <c r="L10" s="1"/>
      <c r="M10" s="1"/>
    </row>
    <row r="11" ht="15.75" spans="1:13">
      <c r="A11" s="21"/>
      <c r="B11" s="20"/>
      <c r="C11" s="39"/>
      <c r="D11" s="20"/>
      <c r="E11" s="39"/>
      <c r="F11" s="5"/>
      <c r="G11" s="5"/>
      <c r="H11" s="5"/>
      <c r="I11" s="5"/>
      <c r="J11" s="5"/>
      <c r="K11" s="5"/>
      <c r="L11" s="1"/>
      <c r="M11" s="1"/>
    </row>
    <row r="12" spans="1:13">
      <c r="A12" s="4">
        <v>4</v>
      </c>
      <c r="B12" s="6" t="s">
        <v>16</v>
      </c>
      <c r="C12" s="30">
        <v>2245</v>
      </c>
      <c r="D12" s="8">
        <v>0.1</v>
      </c>
      <c r="E12" s="30">
        <v>225</v>
      </c>
      <c r="F12" s="5"/>
      <c r="G12" s="5"/>
      <c r="H12" s="5"/>
      <c r="I12" s="5"/>
      <c r="J12" s="5"/>
      <c r="K12" s="5"/>
      <c r="L12" s="1"/>
      <c r="M12" s="1"/>
    </row>
    <row r="13" spans="1:13">
      <c r="A13" s="4">
        <v>5</v>
      </c>
      <c r="B13" s="6" t="s">
        <v>16</v>
      </c>
      <c r="C13" s="30">
        <v>3276</v>
      </c>
      <c r="D13" s="8">
        <v>0.1</v>
      </c>
      <c r="E13" s="30">
        <v>328</v>
      </c>
      <c r="F13" s="5"/>
      <c r="G13" s="5"/>
      <c r="H13" s="5"/>
      <c r="I13" s="5"/>
      <c r="J13" s="5"/>
      <c r="K13" s="5"/>
      <c r="L13" s="1"/>
      <c r="M13" s="1"/>
    </row>
    <row r="14" spans="1:13">
      <c r="A14" s="4">
        <v>6</v>
      </c>
      <c r="B14" s="6" t="s">
        <v>72</v>
      </c>
      <c r="C14" s="30">
        <v>1600</v>
      </c>
      <c r="D14" s="8">
        <v>0.1</v>
      </c>
      <c r="E14" s="30">
        <v>160</v>
      </c>
      <c r="F14" s="5"/>
      <c r="G14" s="5"/>
      <c r="H14" s="5"/>
      <c r="I14" s="5"/>
      <c r="J14" s="5"/>
      <c r="K14" s="5"/>
      <c r="L14" s="1"/>
      <c r="M14" s="1"/>
    </row>
    <row r="15" ht="15.75" spans="1:13">
      <c r="A15" s="16"/>
      <c r="B15" s="38" t="s">
        <v>70</v>
      </c>
      <c r="C15" s="18">
        <f>SUM(C12:C14)</f>
        <v>7121</v>
      </c>
      <c r="D15" s="38"/>
      <c r="E15" s="18">
        <f>SUM(E12:E14)</f>
        <v>713</v>
      </c>
      <c r="F15" s="5"/>
      <c r="G15" s="5"/>
      <c r="H15" s="5"/>
      <c r="I15" s="5"/>
      <c r="J15" s="5"/>
      <c r="K15" s="5"/>
      <c r="L15" s="1"/>
      <c r="M15" s="1"/>
    </row>
    <row r="16" ht="15.75" spans="1:13">
      <c r="A16" s="20"/>
      <c r="B16" s="20"/>
      <c r="C16" s="39"/>
      <c r="D16" s="20"/>
      <c r="E16" s="39"/>
      <c r="F16" s="5"/>
      <c r="G16" s="5"/>
      <c r="H16" s="5"/>
      <c r="I16" s="5"/>
      <c r="J16" s="5"/>
      <c r="K16" s="5"/>
      <c r="L16" s="1"/>
      <c r="M16" s="1"/>
    </row>
    <row r="17" ht="15.75" spans="1:13">
      <c r="A17" s="26"/>
      <c r="B17" s="23" t="s">
        <v>73</v>
      </c>
      <c r="C17" s="40">
        <f>C7+C10+C15</f>
        <v>107581</v>
      </c>
      <c r="D17" s="23"/>
      <c r="E17" s="40">
        <f>E7+E10+E15</f>
        <v>2722</v>
      </c>
      <c r="F17" s="5"/>
      <c r="G17" s="5"/>
      <c r="H17" s="5"/>
      <c r="I17" s="5"/>
      <c r="J17" s="5"/>
      <c r="K17" s="5"/>
      <c r="L17" s="1"/>
      <c r="M17" s="1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</row>
  </sheetData>
  <mergeCells count="2">
    <mergeCell ref="A2:C2"/>
    <mergeCell ref="A3:C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F11" sqref="F11"/>
    </sheetView>
  </sheetViews>
  <sheetFormatPr defaultColWidth="9.14285714285714" defaultRowHeight="15" outlineLevelCol="7"/>
  <cols>
    <col min="1" max="1" width="9.14285714285714" style="1"/>
    <col min="2" max="2" width="22.4285714285714" style="1" customWidth="1"/>
    <col min="3" max="3" width="11" style="1" customWidth="1"/>
    <col min="4" max="4" width="9.14285714285714" style="1"/>
    <col min="5" max="5" width="9.71428571428571" style="1"/>
    <col min="6" max="6" width="19.1428571428571" style="1" customWidth="1"/>
    <col min="7" max="7" width="10.5714285714286" style="1"/>
    <col min="8" max="16384" width="9.14285714285714" style="1"/>
  </cols>
  <sheetData>
    <row r="1" spans="1:8">
      <c r="A1" s="3" t="s">
        <v>0</v>
      </c>
      <c r="B1" s="3"/>
      <c r="C1" s="3"/>
      <c r="D1" s="3"/>
      <c r="E1" s="3"/>
      <c r="F1" s="3"/>
      <c r="G1" s="5"/>
      <c r="H1" s="5"/>
    </row>
    <row r="2" spans="1:8">
      <c r="A2" s="3" t="s">
        <v>74</v>
      </c>
      <c r="B2" s="3"/>
      <c r="C2" s="3"/>
      <c r="D2" s="3"/>
      <c r="E2" s="3"/>
      <c r="F2" s="3"/>
      <c r="G2" s="5"/>
      <c r="H2" s="5"/>
    </row>
    <row r="3" spans="1:8">
      <c r="A3" s="6" t="s">
        <v>67</v>
      </c>
      <c r="B3" s="6" t="s">
        <v>4</v>
      </c>
      <c r="C3" s="6" t="s">
        <v>75</v>
      </c>
      <c r="D3" s="6" t="s">
        <v>68</v>
      </c>
      <c r="E3" s="6" t="s">
        <v>76</v>
      </c>
      <c r="F3" s="6" t="s">
        <v>77</v>
      </c>
      <c r="G3" s="5"/>
      <c r="H3" s="5"/>
    </row>
    <row r="4" spans="1:8">
      <c r="A4" s="3">
        <v>1</v>
      </c>
      <c r="B4" s="6" t="s">
        <v>78</v>
      </c>
      <c r="C4" s="30">
        <v>100000</v>
      </c>
      <c r="D4" s="8">
        <v>0.01</v>
      </c>
      <c r="E4" s="6">
        <v>1000</v>
      </c>
      <c r="F4" s="6" t="s">
        <v>79</v>
      </c>
      <c r="G4" s="9"/>
      <c r="H4" s="5"/>
    </row>
    <row r="5" spans="1:8">
      <c r="A5" s="3">
        <v>2</v>
      </c>
      <c r="B5" s="6" t="s">
        <v>20</v>
      </c>
      <c r="C5" s="30">
        <v>19470</v>
      </c>
      <c r="D5" s="8">
        <v>0.01</v>
      </c>
      <c r="E5" s="6">
        <v>195</v>
      </c>
      <c r="F5" s="6" t="s">
        <v>80</v>
      </c>
      <c r="G5" s="9"/>
      <c r="H5" s="5"/>
    </row>
    <row r="6" ht="15.75" spans="1:8">
      <c r="A6" s="15"/>
      <c r="B6" s="16" t="s">
        <v>70</v>
      </c>
      <c r="C6" s="18">
        <f>SUM(C4:C5)</f>
        <v>119470</v>
      </c>
      <c r="D6" s="16"/>
      <c r="E6" s="18">
        <f>SUM(E4:E5)</f>
        <v>1195</v>
      </c>
      <c r="F6" s="16"/>
      <c r="G6" s="9"/>
      <c r="H6" s="5"/>
    </row>
    <row r="7" ht="15.75" spans="1:8">
      <c r="A7" s="19"/>
      <c r="B7" s="20"/>
      <c r="C7" s="20"/>
      <c r="D7" s="20"/>
      <c r="E7" s="20"/>
      <c r="F7" s="20"/>
      <c r="G7" s="9"/>
      <c r="H7" s="5"/>
    </row>
    <row r="8" spans="1:8">
      <c r="A8" s="3">
        <v>3</v>
      </c>
      <c r="B8" s="6" t="s">
        <v>71</v>
      </c>
      <c r="C8" s="30">
        <v>50910</v>
      </c>
      <c r="D8" s="8">
        <v>0.02</v>
      </c>
      <c r="E8" s="6">
        <v>1018</v>
      </c>
      <c r="F8" s="31" t="s">
        <v>81</v>
      </c>
      <c r="G8" s="9"/>
      <c r="H8" s="5"/>
    </row>
    <row r="9" ht="15.75" spans="1:8">
      <c r="A9" s="15"/>
      <c r="B9" s="16" t="s">
        <v>70</v>
      </c>
      <c r="C9" s="34">
        <f>SUM(C8:C8)</f>
        <v>50910</v>
      </c>
      <c r="D9" s="16"/>
      <c r="E9" s="35">
        <f>SUM(E8:E8)</f>
        <v>1018</v>
      </c>
      <c r="F9" s="16"/>
      <c r="G9" s="9"/>
      <c r="H9" s="5"/>
    </row>
    <row r="10" ht="15.75" spans="1:8">
      <c r="A10" s="19"/>
      <c r="B10" s="20"/>
      <c r="C10" s="20"/>
      <c r="D10" s="20"/>
      <c r="E10" s="20"/>
      <c r="F10" s="20"/>
      <c r="G10" s="9"/>
      <c r="H10" s="5"/>
    </row>
    <row r="11" spans="1:8">
      <c r="A11" s="3">
        <v>4</v>
      </c>
      <c r="B11" s="6" t="s">
        <v>36</v>
      </c>
      <c r="C11" s="30">
        <v>1500</v>
      </c>
      <c r="D11" s="8">
        <v>0.1</v>
      </c>
      <c r="E11" s="6">
        <v>150</v>
      </c>
      <c r="F11" s="6" t="s">
        <v>82</v>
      </c>
      <c r="G11" s="9"/>
      <c r="H11" s="5"/>
    </row>
    <row r="12" ht="15.75" spans="1:8">
      <c r="A12" s="15"/>
      <c r="B12" s="16" t="s">
        <v>70</v>
      </c>
      <c r="C12" s="34">
        <f>SUM(C11:C11)</f>
        <v>1500</v>
      </c>
      <c r="D12" s="16"/>
      <c r="E12" s="35">
        <f>SUM(E11:E11)</f>
        <v>150</v>
      </c>
      <c r="F12" s="16"/>
      <c r="G12" s="9"/>
      <c r="H12" s="5"/>
    </row>
    <row r="13" ht="15.75" spans="1:8">
      <c r="A13" s="19"/>
      <c r="B13" s="20"/>
      <c r="C13" s="20"/>
      <c r="D13" s="20"/>
      <c r="E13" s="20"/>
      <c r="F13" s="20"/>
      <c r="G13" s="5"/>
      <c r="H13" s="5"/>
    </row>
    <row r="14" ht="15.75" spans="1:8">
      <c r="A14" s="22"/>
      <c r="B14" s="26" t="s">
        <v>73</v>
      </c>
      <c r="C14" s="25">
        <f>C6+C9+C12</f>
        <v>171880</v>
      </c>
      <c r="D14" s="26"/>
      <c r="E14" s="25">
        <f>SUM(E6+E9+E12)</f>
        <v>2363</v>
      </c>
      <c r="F14" s="26"/>
      <c r="G14" s="5"/>
      <c r="H14" s="5"/>
    </row>
    <row r="15" spans="1:8">
      <c r="A15" s="27"/>
      <c r="B15" s="5"/>
      <c r="C15" s="5"/>
      <c r="D15" s="5"/>
      <c r="E15" s="5"/>
      <c r="F15" s="5"/>
      <c r="G15" s="5"/>
      <c r="H15" s="5"/>
    </row>
    <row r="16" spans="1:8">
      <c r="A16" s="27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4" sqref="B4:F4"/>
    </sheetView>
  </sheetViews>
  <sheetFormatPr defaultColWidth="9.14285714285714" defaultRowHeight="15" outlineLevelCol="7"/>
  <cols>
    <col min="1" max="1" width="9.14285714285714" style="1"/>
    <col min="2" max="2" width="22.4285714285714" style="1" customWidth="1"/>
    <col min="3" max="3" width="11" style="1" customWidth="1"/>
    <col min="4" max="4" width="9.14285714285714" style="1"/>
    <col min="5" max="5" width="9.71428571428571" style="1"/>
    <col min="6" max="6" width="19.1428571428571" style="1" customWidth="1"/>
    <col min="7" max="7" width="13.4285714285714" style="1"/>
    <col min="8" max="16384" width="9.14285714285714" style="1"/>
  </cols>
  <sheetData>
    <row r="1" s="1" customFormat="1" spans="1:8">
      <c r="A1" s="3" t="s">
        <v>0</v>
      </c>
      <c r="B1" s="3"/>
      <c r="C1" s="3"/>
      <c r="D1" s="3"/>
      <c r="E1" s="3"/>
      <c r="F1" s="3"/>
      <c r="G1" s="5"/>
      <c r="H1" s="5"/>
    </row>
    <row r="2" s="1" customFormat="1" spans="1:8">
      <c r="A2" s="3" t="s">
        <v>83</v>
      </c>
      <c r="B2" s="3"/>
      <c r="C2" s="3"/>
      <c r="D2" s="3"/>
      <c r="E2" s="3"/>
      <c r="F2" s="3"/>
      <c r="G2" s="5"/>
      <c r="H2" s="5"/>
    </row>
    <row r="3" s="1" customFormat="1" spans="1:8">
      <c r="A3" s="4" t="s">
        <v>67</v>
      </c>
      <c r="B3" s="4" t="s">
        <v>4</v>
      </c>
      <c r="C3" s="4" t="s">
        <v>75</v>
      </c>
      <c r="D3" s="4" t="s">
        <v>68</v>
      </c>
      <c r="E3" s="4" t="s">
        <v>76</v>
      </c>
      <c r="F3" s="4" t="s">
        <v>77</v>
      </c>
      <c r="G3" s="5"/>
      <c r="H3" s="5"/>
    </row>
    <row r="4" s="1" customFormat="1" spans="1:8">
      <c r="A4" s="3">
        <v>1</v>
      </c>
      <c r="B4" s="6" t="s">
        <v>78</v>
      </c>
      <c r="C4" s="30">
        <v>50000</v>
      </c>
      <c r="D4" s="8">
        <v>0.01</v>
      </c>
      <c r="E4" s="6">
        <v>500</v>
      </c>
      <c r="F4" s="6" t="s">
        <v>79</v>
      </c>
      <c r="G4" s="9"/>
      <c r="H4" s="5"/>
    </row>
    <row r="5" s="1" customFormat="1" spans="1:8">
      <c r="A5" s="3">
        <v>2</v>
      </c>
      <c r="B5" s="6" t="s">
        <v>84</v>
      </c>
      <c r="C5" s="30">
        <v>40000</v>
      </c>
      <c r="D5" s="8">
        <v>0.01</v>
      </c>
      <c r="E5" s="6">
        <v>400</v>
      </c>
      <c r="F5" s="6"/>
      <c r="G5" s="9"/>
      <c r="H5" s="5"/>
    </row>
    <row r="6" s="1" customFormat="1" ht="15.75" spans="1:8">
      <c r="A6" s="15"/>
      <c r="B6" s="16" t="s">
        <v>70</v>
      </c>
      <c r="C6" s="18">
        <f>SUM(C4:C5)</f>
        <v>90000</v>
      </c>
      <c r="D6" s="16"/>
      <c r="E6" s="18">
        <f>SUM(E4:E5)</f>
        <v>900</v>
      </c>
      <c r="F6" s="16"/>
      <c r="G6" s="9"/>
      <c r="H6" s="5"/>
    </row>
    <row r="7" s="1" customFormat="1" ht="15.75" spans="1:8">
      <c r="A7" s="19"/>
      <c r="B7" s="20"/>
      <c r="C7" s="20"/>
      <c r="D7" s="20"/>
      <c r="E7" s="20"/>
      <c r="F7" s="20"/>
      <c r="G7" s="9"/>
      <c r="H7" s="5"/>
    </row>
    <row r="8" s="1" customFormat="1" spans="1:8">
      <c r="A8" s="3">
        <v>3</v>
      </c>
      <c r="B8" s="6" t="s">
        <v>71</v>
      </c>
      <c r="C8" s="30">
        <v>50910</v>
      </c>
      <c r="D8" s="8">
        <v>0.02</v>
      </c>
      <c r="E8" s="6">
        <v>1018</v>
      </c>
      <c r="F8" s="31" t="s">
        <v>81</v>
      </c>
      <c r="G8" s="9"/>
      <c r="H8" s="5"/>
    </row>
    <row r="9" s="1" customFormat="1" ht="15.75" spans="1:8">
      <c r="A9" s="15"/>
      <c r="B9" s="16" t="s">
        <v>70</v>
      </c>
      <c r="C9" s="34">
        <f>SUM(C8:C8)</f>
        <v>50910</v>
      </c>
      <c r="D9" s="16"/>
      <c r="E9" s="35">
        <f>SUM(E8:E8)</f>
        <v>1018</v>
      </c>
      <c r="F9" s="16"/>
      <c r="G9" s="9"/>
      <c r="H9" s="5"/>
    </row>
    <row r="10" s="1" customFormat="1" ht="15.75" spans="1:8">
      <c r="A10" s="19"/>
      <c r="B10" s="20"/>
      <c r="C10" s="20"/>
      <c r="D10" s="20"/>
      <c r="E10" s="20"/>
      <c r="F10" s="20"/>
      <c r="G10" s="9"/>
      <c r="H10" s="5"/>
    </row>
    <row r="11" s="1" customFormat="1" ht="15.75" spans="1:8">
      <c r="A11" s="22"/>
      <c r="B11" s="23" t="s">
        <v>73</v>
      </c>
      <c r="C11" s="25">
        <f>C6+C9</f>
        <v>140910</v>
      </c>
      <c r="D11" s="23"/>
      <c r="E11" s="25">
        <f>E6+E9</f>
        <v>1918</v>
      </c>
      <c r="F11" s="26"/>
      <c r="G11" s="5"/>
      <c r="H11" s="5"/>
    </row>
    <row r="12" s="1" customFormat="1" spans="1:8">
      <c r="A12" s="27"/>
      <c r="B12" s="5"/>
      <c r="C12" s="5"/>
      <c r="D12" s="5"/>
      <c r="E12" s="5"/>
      <c r="F12" s="5"/>
      <c r="G12" s="5"/>
      <c r="H12" s="5"/>
    </row>
    <row r="13" s="1" customFormat="1" spans="1:8">
      <c r="A13" s="5"/>
      <c r="B13" s="5"/>
      <c r="C13" s="5"/>
      <c r="D13" s="5"/>
      <c r="E13" s="5"/>
      <c r="F13" s="5"/>
      <c r="G13" s="5"/>
      <c r="H13" s="5"/>
    </row>
    <row r="14" s="1" customFormat="1" spans="1:8">
      <c r="A14" s="5"/>
      <c r="B14" s="5"/>
      <c r="C14" s="5"/>
      <c r="D14" s="5"/>
      <c r="E14" s="5"/>
      <c r="F14" s="5"/>
      <c r="G14" s="5"/>
      <c r="H14" s="5"/>
    </row>
    <row r="15" s="1" customFormat="1" spans="1:8">
      <c r="A15" s="5"/>
      <c r="B15" s="5"/>
      <c r="C15" s="5"/>
      <c r="D15" s="5"/>
      <c r="E15" s="5"/>
      <c r="F15" s="5"/>
      <c r="G15" s="5"/>
      <c r="H15" s="5"/>
    </row>
    <row r="16" s="1" customFormat="1" spans="1:8">
      <c r="A16" s="5"/>
      <c r="B16" s="5"/>
      <c r="C16" s="5"/>
      <c r="D16" s="5"/>
      <c r="E16" s="5"/>
      <c r="F16" s="5"/>
      <c r="G16" s="5"/>
      <c r="H16" s="5"/>
    </row>
    <row r="17" s="1" customFormat="1" spans="1:8">
      <c r="A17" s="5"/>
      <c r="B17" s="5"/>
      <c r="C17" s="5"/>
      <c r="D17" s="5"/>
      <c r="E17" s="5"/>
      <c r="F17" s="5"/>
      <c r="G17" s="5"/>
      <c r="H17" s="5"/>
    </row>
  </sheetData>
  <mergeCells count="2">
    <mergeCell ref="A1:F1"/>
    <mergeCell ref="A2:F2"/>
  </mergeCells>
  <pageMargins left="0.75" right="0.75" top="1" bottom="1" header="0.5" footer="0.5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.14285714285714" defaultRowHeight="15" outlineLevelCol="7"/>
  <cols>
    <col min="1" max="1" width="9.14285714285714" style="1"/>
    <col min="2" max="2" width="24.1428571428571" style="1" customWidth="1"/>
    <col min="3" max="3" width="11" style="1" customWidth="1"/>
    <col min="4" max="4" width="9.14285714285714" style="1"/>
    <col min="5" max="5" width="9.71428571428571" style="1"/>
    <col min="6" max="6" width="19.1428571428571" style="1" customWidth="1"/>
    <col min="7" max="7" width="13.4285714285714" style="1"/>
    <col min="8" max="16384" width="9.14285714285714" style="1"/>
  </cols>
  <sheetData>
    <row r="1" s="1" customFormat="1" spans="1:8">
      <c r="A1" s="3" t="s">
        <v>0</v>
      </c>
      <c r="B1" s="3"/>
      <c r="C1" s="3"/>
      <c r="D1" s="3"/>
      <c r="E1" s="3"/>
      <c r="F1" s="3"/>
      <c r="G1" s="5"/>
      <c r="H1" s="5"/>
    </row>
    <row r="2" s="1" customFormat="1" spans="1:8">
      <c r="A2" s="3" t="s">
        <v>85</v>
      </c>
      <c r="B2" s="3"/>
      <c r="C2" s="3"/>
      <c r="D2" s="3"/>
      <c r="E2" s="3"/>
      <c r="F2" s="3"/>
      <c r="G2" s="5"/>
      <c r="H2" s="5"/>
    </row>
    <row r="3" s="1" customFormat="1" spans="1:8">
      <c r="A3" s="4" t="s">
        <v>67</v>
      </c>
      <c r="B3" s="4" t="s">
        <v>4</v>
      </c>
      <c r="C3" s="4" t="s">
        <v>75</v>
      </c>
      <c r="D3" s="4" t="s">
        <v>68</v>
      </c>
      <c r="E3" s="4" t="s">
        <v>76</v>
      </c>
      <c r="F3" s="4" t="s">
        <v>77</v>
      </c>
      <c r="G3" s="5"/>
      <c r="H3" s="5"/>
    </row>
    <row r="4" s="1" customFormat="1" spans="1:8">
      <c r="A4" s="3">
        <v>1</v>
      </c>
      <c r="B4" s="6" t="s">
        <v>71</v>
      </c>
      <c r="C4" s="30">
        <v>49560</v>
      </c>
      <c r="D4" s="8">
        <v>0.02</v>
      </c>
      <c r="E4" s="6">
        <v>991</v>
      </c>
      <c r="F4" s="31" t="s">
        <v>81</v>
      </c>
      <c r="G4" s="9"/>
      <c r="H4" s="5"/>
    </row>
    <row r="5" s="1" customFormat="1" ht="15.75" spans="1:8">
      <c r="A5" s="15"/>
      <c r="B5" s="16" t="s">
        <v>70</v>
      </c>
      <c r="C5" s="18">
        <f>SUM(C4:C4)</f>
        <v>49560</v>
      </c>
      <c r="D5" s="16"/>
      <c r="E5" s="18">
        <f>SUM(E4:E4)</f>
        <v>991</v>
      </c>
      <c r="F5" s="16"/>
      <c r="G5" s="9"/>
      <c r="H5" s="5"/>
    </row>
    <row r="6" s="1" customFormat="1" ht="15.75" spans="1:8">
      <c r="A6" s="19"/>
      <c r="B6" s="20"/>
      <c r="C6" s="20"/>
      <c r="D6" s="20"/>
      <c r="E6" s="20"/>
      <c r="F6" s="20"/>
      <c r="G6" s="9"/>
      <c r="H6" s="5"/>
    </row>
    <row r="7" s="1" customFormat="1" spans="1:8">
      <c r="A7" s="3">
        <v>2</v>
      </c>
      <c r="B7" s="6" t="s">
        <v>16</v>
      </c>
      <c r="C7" s="30">
        <v>25997</v>
      </c>
      <c r="D7" s="8">
        <v>0.1</v>
      </c>
      <c r="E7" s="6">
        <v>2600</v>
      </c>
      <c r="F7" s="6" t="s">
        <v>82</v>
      </c>
      <c r="G7" s="9"/>
      <c r="H7" s="5"/>
    </row>
    <row r="8" s="1" customFormat="1" spans="1:8">
      <c r="A8" s="10">
        <v>3</v>
      </c>
      <c r="B8" s="6" t="s">
        <v>16</v>
      </c>
      <c r="C8" s="32">
        <v>100</v>
      </c>
      <c r="D8" s="33">
        <v>0.1</v>
      </c>
      <c r="E8" s="11">
        <v>10</v>
      </c>
      <c r="F8" s="6" t="s">
        <v>82</v>
      </c>
      <c r="G8" s="9"/>
      <c r="H8" s="5"/>
    </row>
    <row r="9" s="1" customFormat="1" spans="1:8">
      <c r="A9" s="10">
        <v>4</v>
      </c>
      <c r="B9" s="6" t="s">
        <v>16</v>
      </c>
      <c r="C9" s="32">
        <v>800</v>
      </c>
      <c r="D9" s="33">
        <v>0.1</v>
      </c>
      <c r="E9" s="11">
        <v>80</v>
      </c>
      <c r="F9" s="6" t="s">
        <v>82</v>
      </c>
      <c r="G9" s="9"/>
      <c r="H9" s="5"/>
    </row>
    <row r="10" s="1" customFormat="1" spans="1:8">
      <c r="A10" s="10">
        <v>5</v>
      </c>
      <c r="B10" s="6" t="s">
        <v>16</v>
      </c>
      <c r="C10" s="32">
        <v>1676</v>
      </c>
      <c r="D10" s="33">
        <v>0.1</v>
      </c>
      <c r="E10" s="11">
        <v>168</v>
      </c>
      <c r="F10" s="6" t="s">
        <v>82</v>
      </c>
      <c r="G10" s="9"/>
      <c r="H10" s="5"/>
    </row>
    <row r="11" s="1" customFormat="1" spans="1:8">
      <c r="A11" s="10">
        <v>6</v>
      </c>
      <c r="B11" s="6" t="s">
        <v>16</v>
      </c>
      <c r="C11" s="32">
        <v>7766</v>
      </c>
      <c r="D11" s="33">
        <v>0.1</v>
      </c>
      <c r="E11" s="11">
        <v>777</v>
      </c>
      <c r="F11" s="6" t="s">
        <v>82</v>
      </c>
      <c r="G11" s="9"/>
      <c r="H11" s="5"/>
    </row>
    <row r="12" s="1" customFormat="1" ht="15.75" spans="1:8">
      <c r="A12" s="15"/>
      <c r="B12" s="16" t="s">
        <v>70</v>
      </c>
      <c r="C12" s="34">
        <f>SUM(C7:C7)</f>
        <v>25997</v>
      </c>
      <c r="D12" s="16"/>
      <c r="E12" s="35">
        <f>SUM(E7:E11)</f>
        <v>3635</v>
      </c>
      <c r="F12" s="16"/>
      <c r="G12" s="9"/>
      <c r="H12" s="5"/>
    </row>
    <row r="13" s="1" customFormat="1" ht="15.75" spans="1:8">
      <c r="A13" s="19"/>
      <c r="B13" s="20"/>
      <c r="C13" s="20"/>
      <c r="D13" s="20"/>
      <c r="E13" s="20"/>
      <c r="F13" s="20"/>
      <c r="G13" s="9"/>
      <c r="H13" s="5"/>
    </row>
    <row r="14" s="1" customFormat="1" ht="15.75" spans="1:8">
      <c r="A14" s="22"/>
      <c r="B14" s="23" t="s">
        <v>73</v>
      </c>
      <c r="C14" s="25">
        <f>C5+C12</f>
        <v>75557</v>
      </c>
      <c r="D14" s="23"/>
      <c r="E14" s="25">
        <f>E5+E12</f>
        <v>4626</v>
      </c>
      <c r="F14" s="26"/>
      <c r="G14" s="5"/>
      <c r="H14" s="5"/>
    </row>
    <row r="15" s="1" customFormat="1" spans="1:8">
      <c r="A15" s="27"/>
      <c r="B15" s="5"/>
      <c r="C15" s="5"/>
      <c r="D15" s="5"/>
      <c r="E15" s="5"/>
      <c r="F15" s="5"/>
      <c r="G15" s="5"/>
      <c r="H15" s="5"/>
    </row>
    <row r="16" s="1" customFormat="1" spans="1:8">
      <c r="A16" s="5"/>
      <c r="B16" s="5"/>
      <c r="C16" s="5"/>
      <c r="D16" s="5"/>
      <c r="E16" s="5"/>
      <c r="F16" s="5"/>
      <c r="G16" s="5"/>
      <c r="H16" s="5"/>
    </row>
    <row r="17" s="1" customFormat="1" spans="1:8">
      <c r="A17" s="5"/>
      <c r="B17" s="5"/>
      <c r="C17" s="5"/>
      <c r="D17" s="5"/>
      <c r="E17" s="5"/>
      <c r="F17" s="5"/>
      <c r="G17" s="5"/>
      <c r="H17" s="5"/>
    </row>
    <row r="18" s="1" customFormat="1" spans="1:8">
      <c r="A18" s="5"/>
      <c r="B18" s="5"/>
      <c r="C18" s="5"/>
      <c r="D18" s="5"/>
      <c r="E18" s="5"/>
      <c r="F18" s="5"/>
      <c r="G18" s="5"/>
      <c r="H18" s="5"/>
    </row>
    <row r="19" s="1" customFormat="1" spans="1:8">
      <c r="A19" s="5"/>
      <c r="B19" s="5"/>
      <c r="C19" s="5"/>
      <c r="D19" s="5"/>
      <c r="E19" s="5"/>
      <c r="F19" s="5"/>
      <c r="G19" s="5"/>
      <c r="H19" s="5"/>
    </row>
    <row r="20" s="1" customFormat="1" spans="1:8">
      <c r="A20" s="5"/>
      <c r="B20" s="5"/>
      <c r="C20" s="5"/>
      <c r="D20" s="5"/>
      <c r="E20" s="5"/>
      <c r="F20" s="5"/>
      <c r="G20" s="5"/>
      <c r="H20" s="5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$A1:$XFD1048576"/>
    </sheetView>
  </sheetViews>
  <sheetFormatPr defaultColWidth="9.14285714285714" defaultRowHeight="15" outlineLevelCol="7"/>
  <cols>
    <col min="1" max="1" width="9.14285714285714" style="1"/>
    <col min="2" max="2" width="24.1428571428571" style="1" customWidth="1"/>
    <col min="3" max="3" width="11" style="2" customWidth="1"/>
    <col min="4" max="4" width="9.14285714285714" style="1"/>
    <col min="5" max="5" width="9.71428571428571" style="1"/>
    <col min="6" max="6" width="19.1428571428571" style="1" customWidth="1"/>
    <col min="7" max="7" width="13.4285714285714" style="1"/>
    <col min="8" max="16384" width="9.14285714285714" style="1"/>
  </cols>
  <sheetData>
    <row r="1" s="1" customFormat="1" spans="1:8">
      <c r="A1" s="3" t="s">
        <v>0</v>
      </c>
      <c r="B1" s="3"/>
      <c r="C1" s="4"/>
      <c r="D1" s="3"/>
      <c r="E1" s="3"/>
      <c r="F1" s="3"/>
      <c r="G1" s="5"/>
      <c r="H1" s="5"/>
    </row>
    <row r="2" s="1" customFormat="1" spans="1:8">
      <c r="A2" s="3" t="s">
        <v>86</v>
      </c>
      <c r="B2" s="3"/>
      <c r="C2" s="4"/>
      <c r="D2" s="3"/>
      <c r="E2" s="3"/>
      <c r="F2" s="3"/>
      <c r="G2" s="5"/>
      <c r="H2" s="5"/>
    </row>
    <row r="3" s="1" customFormat="1" spans="1:8">
      <c r="A3" s="4" t="s">
        <v>67</v>
      </c>
      <c r="B3" s="4" t="s">
        <v>4</v>
      </c>
      <c r="C3" s="4" t="s">
        <v>75</v>
      </c>
      <c r="D3" s="4" t="s">
        <v>68</v>
      </c>
      <c r="E3" s="4" t="s">
        <v>76</v>
      </c>
      <c r="F3" s="4" t="s">
        <v>77</v>
      </c>
      <c r="G3" s="5"/>
      <c r="H3" s="5"/>
    </row>
    <row r="4" s="1" customFormat="1" spans="1:8">
      <c r="A4" s="3">
        <v>1</v>
      </c>
      <c r="B4" s="6" t="s">
        <v>78</v>
      </c>
      <c r="C4" s="7">
        <v>100000</v>
      </c>
      <c r="D4" s="8">
        <v>0.01</v>
      </c>
      <c r="E4" s="6">
        <v>1000</v>
      </c>
      <c r="F4" s="6" t="s">
        <v>79</v>
      </c>
      <c r="G4" s="9"/>
      <c r="H4" s="5"/>
    </row>
    <row r="5" s="1" customFormat="1" spans="1:8">
      <c r="A5" s="10">
        <v>2</v>
      </c>
      <c r="B5" s="6" t="s">
        <v>78</v>
      </c>
      <c r="C5" s="12">
        <v>150000</v>
      </c>
      <c r="D5" s="8">
        <v>0.01</v>
      </c>
      <c r="E5" s="11">
        <v>1500</v>
      </c>
      <c r="F5" s="6" t="s">
        <v>79</v>
      </c>
      <c r="G5" s="9"/>
      <c r="H5" s="5"/>
    </row>
    <row r="6" s="1" customFormat="1" spans="1:8">
      <c r="A6" s="3">
        <v>3</v>
      </c>
      <c r="B6" s="11" t="s">
        <v>87</v>
      </c>
      <c r="C6" s="12">
        <v>28860</v>
      </c>
      <c r="D6" s="8">
        <v>0.01</v>
      </c>
      <c r="E6" s="11">
        <v>289</v>
      </c>
      <c r="F6" s="14"/>
      <c r="G6" s="9"/>
      <c r="H6" s="5"/>
    </row>
    <row r="7" s="1" customFormat="1" spans="1:8">
      <c r="A7" s="10">
        <v>4</v>
      </c>
      <c r="B7" s="11" t="s">
        <v>88</v>
      </c>
      <c r="C7" s="12">
        <v>5950</v>
      </c>
      <c r="D7" s="8">
        <v>0.01</v>
      </c>
      <c r="E7" s="11">
        <v>60</v>
      </c>
      <c r="F7" s="14"/>
      <c r="G7" s="9"/>
      <c r="H7" s="5"/>
    </row>
    <row r="8" s="1" customFormat="1" spans="1:8">
      <c r="A8" s="3">
        <v>5</v>
      </c>
      <c r="B8" s="11" t="s">
        <v>89</v>
      </c>
      <c r="C8" s="12">
        <v>75000</v>
      </c>
      <c r="D8" s="8">
        <v>0.01</v>
      </c>
      <c r="E8" s="11">
        <v>750</v>
      </c>
      <c r="F8" s="14"/>
      <c r="G8" s="9"/>
      <c r="H8" s="5"/>
    </row>
    <row r="9" s="1" customFormat="1" spans="1:8">
      <c r="A9" s="10">
        <v>6</v>
      </c>
      <c r="B9" s="11" t="s">
        <v>90</v>
      </c>
      <c r="C9" s="12">
        <v>5000</v>
      </c>
      <c r="D9" s="8">
        <v>0.01</v>
      </c>
      <c r="E9" s="11">
        <v>50</v>
      </c>
      <c r="F9" s="14"/>
      <c r="G9" s="9"/>
      <c r="H9" s="5"/>
    </row>
    <row r="10" s="1" customFormat="1" spans="1:8">
      <c r="A10" s="3">
        <v>7</v>
      </c>
      <c r="B10" s="11" t="s">
        <v>90</v>
      </c>
      <c r="C10" s="29" t="s">
        <v>91</v>
      </c>
      <c r="D10" s="8">
        <v>0.01</v>
      </c>
      <c r="E10" s="11">
        <v>55</v>
      </c>
      <c r="F10" s="14"/>
      <c r="G10" s="9"/>
      <c r="H10" s="5"/>
    </row>
    <row r="11" s="1" customFormat="1" spans="1:8">
      <c r="A11" s="10">
        <v>8</v>
      </c>
      <c r="B11" s="11" t="s">
        <v>88</v>
      </c>
      <c r="C11" s="12">
        <v>1700</v>
      </c>
      <c r="D11" s="8">
        <v>0.01</v>
      </c>
      <c r="E11" s="11">
        <v>17</v>
      </c>
      <c r="F11" s="14"/>
      <c r="G11" s="9"/>
      <c r="H11" s="5"/>
    </row>
    <row r="12" s="1" customFormat="1" ht="15.75" spans="1:8">
      <c r="A12" s="15"/>
      <c r="B12" s="16" t="s">
        <v>70</v>
      </c>
      <c r="C12" s="17">
        <f>SUM(C4:C11)</f>
        <v>366510</v>
      </c>
      <c r="D12" s="16"/>
      <c r="E12" s="18">
        <f>SUM(E4:E11)</f>
        <v>3721</v>
      </c>
      <c r="F12" s="16"/>
      <c r="G12" s="9"/>
      <c r="H12" s="5"/>
    </row>
    <row r="13" s="1" customFormat="1" ht="15.75" spans="1:8">
      <c r="A13" s="19"/>
      <c r="B13" s="20"/>
      <c r="C13" s="21"/>
      <c r="D13" s="20"/>
      <c r="E13" s="20"/>
      <c r="F13" s="20"/>
      <c r="G13" s="9"/>
      <c r="H13" s="5"/>
    </row>
    <row r="14" s="1" customFormat="1" spans="1:8">
      <c r="A14" s="19"/>
      <c r="B14" s="20"/>
      <c r="C14" s="21"/>
      <c r="D14" s="20"/>
      <c r="E14" s="20"/>
      <c r="F14" s="20"/>
      <c r="G14" s="9"/>
      <c r="H14" s="5"/>
    </row>
    <row r="15" s="1" customFormat="1" ht="15.75" spans="1:8">
      <c r="A15" s="22"/>
      <c r="B15" s="23" t="s">
        <v>73</v>
      </c>
      <c r="C15" s="24">
        <f>C12</f>
        <v>366510</v>
      </c>
      <c r="D15" s="23"/>
      <c r="E15" s="25">
        <f>E12</f>
        <v>3721</v>
      </c>
      <c r="F15" s="26"/>
      <c r="G15" s="5"/>
      <c r="H15" s="5"/>
    </row>
    <row r="16" s="1" customFormat="1" spans="1:8">
      <c r="A16" s="27"/>
      <c r="B16" s="5"/>
      <c r="C16" s="28"/>
      <c r="D16" s="5"/>
      <c r="E16" s="5"/>
      <c r="F16" s="5"/>
      <c r="G16" s="5"/>
      <c r="H16" s="5"/>
    </row>
    <row r="17" s="1" customFormat="1" spans="1:8">
      <c r="A17" s="5"/>
      <c r="B17" s="5"/>
      <c r="C17" s="28"/>
      <c r="D17" s="5"/>
      <c r="E17" s="5"/>
      <c r="F17" s="5"/>
      <c r="G17" s="5"/>
      <c r="H17" s="5"/>
    </row>
    <row r="18" s="1" customFormat="1" spans="1:8">
      <c r="A18" s="5"/>
      <c r="B18" s="5"/>
      <c r="C18" s="28"/>
      <c r="D18" s="5"/>
      <c r="E18" s="5"/>
      <c r="F18" s="5"/>
      <c r="G18" s="5"/>
      <c r="H18" s="5"/>
    </row>
    <row r="19" s="1" customFormat="1" spans="1:8">
      <c r="A19" s="5"/>
      <c r="B19" s="5"/>
      <c r="C19" s="28"/>
      <c r="D19" s="5"/>
      <c r="E19" s="5"/>
      <c r="F19" s="5"/>
      <c r="G19" s="5"/>
      <c r="H19" s="5"/>
    </row>
    <row r="20" s="1" customFormat="1" spans="1:8">
      <c r="A20" s="5"/>
      <c r="B20" s="5"/>
      <c r="C20" s="28"/>
      <c r="D20" s="5"/>
      <c r="E20" s="5"/>
      <c r="F20" s="5"/>
      <c r="G20" s="5"/>
      <c r="H20" s="5"/>
    </row>
    <row r="21" s="1" customFormat="1" spans="1:8">
      <c r="A21" s="5"/>
      <c r="B21" s="5"/>
      <c r="C21" s="28"/>
      <c r="D21" s="5"/>
      <c r="E21" s="5"/>
      <c r="F21" s="5"/>
      <c r="G21" s="5"/>
      <c r="H21" s="5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G7" sqref="G7"/>
    </sheetView>
  </sheetViews>
  <sheetFormatPr defaultColWidth="9.14285714285714" defaultRowHeight="15"/>
  <cols>
    <col min="1" max="1" width="9.14285714285714" style="1"/>
    <col min="2" max="2" width="12" style="1" customWidth="1"/>
    <col min="3" max="3" width="24.1428571428571" style="1" customWidth="1"/>
    <col min="4" max="4" width="11" style="2" customWidth="1"/>
    <col min="5" max="5" width="9.14285714285714" style="1"/>
    <col min="6" max="6" width="9.71428571428571" style="1"/>
    <col min="7" max="7" width="19.1428571428571" style="1" customWidth="1"/>
    <col min="8" max="8" width="13.4285714285714" style="1"/>
    <col min="9" max="16384" width="9.14285714285714" style="1"/>
  </cols>
  <sheetData>
    <row r="1" s="1" customFormat="1" spans="1:9">
      <c r="A1" s="3" t="s">
        <v>0</v>
      </c>
      <c r="B1" s="3"/>
      <c r="C1" s="3"/>
      <c r="D1" s="4"/>
      <c r="E1" s="3"/>
      <c r="F1" s="3"/>
      <c r="G1" s="3"/>
      <c r="H1" s="5"/>
      <c r="I1" s="5"/>
    </row>
    <row r="2" s="1" customFormat="1" spans="1:9">
      <c r="A2" s="3" t="s">
        <v>92</v>
      </c>
      <c r="B2" s="3"/>
      <c r="C2" s="3"/>
      <c r="D2" s="4"/>
      <c r="E2" s="3"/>
      <c r="F2" s="3"/>
      <c r="G2" s="3"/>
      <c r="H2" s="5"/>
      <c r="I2" s="5"/>
    </row>
    <row r="3" s="1" customFormat="1" spans="1:9">
      <c r="A3" s="4" t="s">
        <v>67</v>
      </c>
      <c r="B3" s="4" t="s">
        <v>93</v>
      </c>
      <c r="C3" s="4" t="s">
        <v>4</v>
      </c>
      <c r="D3" s="4" t="s">
        <v>75</v>
      </c>
      <c r="E3" s="4" t="s">
        <v>68</v>
      </c>
      <c r="F3" s="4" t="s">
        <v>76</v>
      </c>
      <c r="G3" s="4" t="s">
        <v>77</v>
      </c>
      <c r="H3" s="5"/>
      <c r="I3" s="5"/>
    </row>
    <row r="4" s="1" customFormat="1" spans="1:9">
      <c r="A4" s="3">
        <v>1</v>
      </c>
      <c r="B4" s="3" t="s">
        <v>94</v>
      </c>
      <c r="C4" s="6" t="s">
        <v>78</v>
      </c>
      <c r="D4" s="7">
        <v>100000</v>
      </c>
      <c r="E4" s="8">
        <v>0.01</v>
      </c>
      <c r="F4" s="6">
        <v>1000</v>
      </c>
      <c r="G4" s="6" t="s">
        <v>79</v>
      </c>
      <c r="H4" s="9"/>
      <c r="I4" s="5"/>
    </row>
    <row r="5" s="1" customFormat="1" spans="1:9">
      <c r="A5" s="10">
        <v>2</v>
      </c>
      <c r="B5" s="3" t="s">
        <v>94</v>
      </c>
      <c r="C5" s="11" t="s">
        <v>89</v>
      </c>
      <c r="D5" s="12">
        <v>70000</v>
      </c>
      <c r="E5" s="8">
        <v>0.01</v>
      </c>
      <c r="F5" s="11">
        <v>700</v>
      </c>
      <c r="G5" s="6" t="s">
        <v>79</v>
      </c>
      <c r="H5" s="9"/>
      <c r="I5" s="5"/>
    </row>
    <row r="6" s="1" customFormat="1" spans="1:9">
      <c r="A6" s="3">
        <v>3</v>
      </c>
      <c r="B6" s="13" t="s">
        <v>95</v>
      </c>
      <c r="C6" s="11" t="s">
        <v>90</v>
      </c>
      <c r="D6" s="12">
        <v>6000</v>
      </c>
      <c r="E6" s="8">
        <v>0.01</v>
      </c>
      <c r="F6" s="11">
        <v>60</v>
      </c>
      <c r="G6" s="14"/>
      <c r="H6" s="9"/>
      <c r="I6" s="5"/>
    </row>
    <row r="7" s="1" customFormat="1" spans="1:9">
      <c r="A7" s="10">
        <v>4</v>
      </c>
      <c r="B7" s="10" t="s">
        <v>95</v>
      </c>
      <c r="C7" s="11" t="s">
        <v>88</v>
      </c>
      <c r="D7" s="12">
        <v>9450</v>
      </c>
      <c r="E7" s="8">
        <v>0.01</v>
      </c>
      <c r="F7" s="11">
        <v>95</v>
      </c>
      <c r="G7" s="14"/>
      <c r="H7" s="9"/>
      <c r="I7" s="5"/>
    </row>
    <row r="8" s="1" customFormat="1" spans="1:9">
      <c r="A8" s="3">
        <v>5</v>
      </c>
      <c r="B8" s="10" t="s">
        <v>95</v>
      </c>
      <c r="C8" s="11" t="s">
        <v>89</v>
      </c>
      <c r="D8" s="12">
        <v>25000</v>
      </c>
      <c r="E8" s="8">
        <v>0.01</v>
      </c>
      <c r="F8" s="11">
        <v>250</v>
      </c>
      <c r="G8" s="14"/>
      <c r="H8" s="9"/>
      <c r="I8" s="5"/>
    </row>
    <row r="9" s="1" customFormat="1" spans="1:9">
      <c r="A9" s="10">
        <v>6</v>
      </c>
      <c r="B9" s="10" t="s">
        <v>95</v>
      </c>
      <c r="C9" s="6" t="s">
        <v>78</v>
      </c>
      <c r="D9" s="7">
        <v>100000</v>
      </c>
      <c r="E9" s="8">
        <v>0.01</v>
      </c>
      <c r="F9" s="6">
        <v>1000</v>
      </c>
      <c r="G9" s="6" t="s">
        <v>79</v>
      </c>
      <c r="H9" s="9"/>
      <c r="I9" s="5"/>
    </row>
    <row r="10" s="1" customFormat="1" spans="1:9">
      <c r="A10" s="3">
        <v>7</v>
      </c>
      <c r="B10" s="13" t="s">
        <v>96</v>
      </c>
      <c r="C10" s="11" t="s">
        <v>88</v>
      </c>
      <c r="D10" s="12">
        <v>4000</v>
      </c>
      <c r="E10" s="8">
        <v>0.01</v>
      </c>
      <c r="F10" s="11">
        <v>40</v>
      </c>
      <c r="G10" s="14"/>
      <c r="H10" s="9"/>
      <c r="I10" s="5"/>
    </row>
    <row r="11" s="1" customFormat="1" spans="1:9">
      <c r="A11" s="10">
        <v>8</v>
      </c>
      <c r="B11" s="10" t="s">
        <v>96</v>
      </c>
      <c r="C11" s="11" t="s">
        <v>88</v>
      </c>
      <c r="D11" s="12">
        <v>1200</v>
      </c>
      <c r="E11" s="8">
        <v>0.01</v>
      </c>
      <c r="F11" s="11">
        <v>12</v>
      </c>
      <c r="G11" s="14"/>
      <c r="H11" s="9"/>
      <c r="I11" s="5"/>
    </row>
    <row r="12" s="1" customFormat="1" ht="15.75" spans="1:9">
      <c r="A12" s="15"/>
      <c r="B12" s="15"/>
      <c r="C12" s="16" t="s">
        <v>70</v>
      </c>
      <c r="D12" s="17">
        <f>SUM(D4:D11)</f>
        <v>315650</v>
      </c>
      <c r="E12" s="16"/>
      <c r="F12" s="18">
        <f>SUM(F4:F11)</f>
        <v>3157</v>
      </c>
      <c r="G12" s="16"/>
      <c r="H12" s="9"/>
      <c r="I12" s="5"/>
    </row>
    <row r="13" s="1" customFormat="1" ht="15.75" spans="1:9">
      <c r="A13" s="19"/>
      <c r="B13" s="19"/>
      <c r="C13" s="20"/>
      <c r="D13" s="21"/>
      <c r="E13" s="20"/>
      <c r="F13" s="20"/>
      <c r="G13" s="20"/>
      <c r="H13" s="9"/>
      <c r="I13" s="5"/>
    </row>
    <row r="14" s="1" customFormat="1" spans="1:9">
      <c r="A14" s="19"/>
      <c r="B14" s="19"/>
      <c r="C14" s="20"/>
      <c r="D14" s="21"/>
      <c r="E14" s="20"/>
      <c r="F14" s="20"/>
      <c r="G14" s="20"/>
      <c r="H14" s="9"/>
      <c r="I14" s="5"/>
    </row>
    <row r="15" s="1" customFormat="1" ht="15.75" spans="1:9">
      <c r="A15" s="22"/>
      <c r="B15" s="22"/>
      <c r="C15" s="23" t="s">
        <v>73</v>
      </c>
      <c r="D15" s="24">
        <f>D12</f>
        <v>315650</v>
      </c>
      <c r="E15" s="23"/>
      <c r="F15" s="25">
        <f>F12</f>
        <v>3157</v>
      </c>
      <c r="G15" s="26"/>
      <c r="H15" s="5"/>
      <c r="I15" s="5"/>
    </row>
    <row r="16" s="1" customFormat="1" spans="1:9">
      <c r="A16" s="27"/>
      <c r="B16" s="27"/>
      <c r="C16" s="5"/>
      <c r="D16" s="28"/>
      <c r="E16" s="5"/>
      <c r="F16" s="5"/>
      <c r="G16" s="5"/>
      <c r="H16" s="5"/>
      <c r="I16" s="5"/>
    </row>
    <row r="17" s="1" customFormat="1" spans="1:9">
      <c r="A17" s="5"/>
      <c r="B17" s="5"/>
      <c r="C17" s="5"/>
      <c r="D17" s="28"/>
      <c r="E17" s="5"/>
      <c r="F17" s="5"/>
      <c r="G17" s="5"/>
      <c r="H17" s="5"/>
      <c r="I17" s="5"/>
    </row>
    <row r="18" s="1" customFormat="1" spans="1:9">
      <c r="A18" s="5"/>
      <c r="B18" s="5"/>
      <c r="C18" s="5"/>
      <c r="D18" s="28"/>
      <c r="E18" s="5"/>
      <c r="F18" s="5"/>
      <c r="G18" s="5"/>
      <c r="H18" s="5"/>
      <c r="I18" s="5"/>
    </row>
    <row r="19" s="1" customFormat="1" spans="1:9">
      <c r="A19" s="5"/>
      <c r="B19" s="5"/>
      <c r="C19" s="5"/>
      <c r="D19" s="28"/>
      <c r="E19" s="5"/>
      <c r="F19" s="5"/>
      <c r="G19" s="5"/>
      <c r="H19" s="5"/>
      <c r="I19" s="5"/>
    </row>
    <row r="20" s="1" customFormat="1" spans="1:9">
      <c r="A20" s="5"/>
      <c r="B20" s="5"/>
      <c r="C20" s="5"/>
      <c r="D20" s="28"/>
      <c r="E20" s="5"/>
      <c r="F20" s="5"/>
      <c r="G20" s="5"/>
      <c r="H20" s="5"/>
      <c r="I20" s="5"/>
    </row>
    <row r="21" s="1" customFormat="1" spans="1:9">
      <c r="A21" s="5"/>
      <c r="B21" s="5"/>
      <c r="C21" s="5"/>
      <c r="D21" s="28"/>
      <c r="E21" s="5"/>
      <c r="F21" s="5"/>
      <c r="G21" s="5"/>
      <c r="H21" s="5"/>
      <c r="I21" s="5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8"/>
    </sheetView>
  </sheetViews>
  <sheetFormatPr defaultColWidth="9" defaultRowHeight="15" outlineLevelCol="6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28</v>
      </c>
      <c r="B2" s="47"/>
      <c r="C2" s="47"/>
      <c r="E2" s="46"/>
      <c r="F2" s="46"/>
    </row>
    <row r="4" s="42" customFormat="1" ht="15.75" spans="1:7">
      <c r="A4" s="48" t="s">
        <v>29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101" t="s">
        <v>5</v>
      </c>
      <c r="E5" s="49" t="s">
        <v>6</v>
      </c>
      <c r="F5" s="49" t="s">
        <v>7</v>
      </c>
      <c r="G5" s="49" t="s">
        <v>13</v>
      </c>
    </row>
    <row r="6" s="42" customFormat="1" ht="15.75" spans="1:7">
      <c r="A6" s="50">
        <v>1</v>
      </c>
      <c r="B6" s="49" t="s">
        <v>16</v>
      </c>
      <c r="C6" s="49"/>
      <c r="D6" s="72">
        <v>0.075</v>
      </c>
      <c r="E6" s="53">
        <v>3990</v>
      </c>
      <c r="F6" s="53">
        <f>E6*D6</f>
        <v>299.25</v>
      </c>
      <c r="G6" s="49" t="s">
        <v>17</v>
      </c>
    </row>
    <row r="7" s="42" customFormat="1" ht="15.75" spans="1:7">
      <c r="A7" s="50">
        <v>2</v>
      </c>
      <c r="B7" s="49" t="s">
        <v>31</v>
      </c>
      <c r="C7" s="49"/>
      <c r="D7" s="72">
        <v>0.075</v>
      </c>
      <c r="E7" s="53">
        <v>3350</v>
      </c>
      <c r="F7" s="53">
        <v>251</v>
      </c>
      <c r="G7" s="49" t="s">
        <v>17</v>
      </c>
    </row>
    <row r="8" s="43" customFormat="1" ht="16.5" spans="1:7">
      <c r="A8" s="54"/>
      <c r="B8" s="54" t="s">
        <v>32</v>
      </c>
      <c r="C8" s="54"/>
      <c r="D8" s="54"/>
      <c r="E8" s="55">
        <f>SUM(E6:E7)</f>
        <v>7340</v>
      </c>
      <c r="F8" s="94">
        <f>SUM(F6:F7)</f>
        <v>550.25</v>
      </c>
      <c r="G8" s="54"/>
    </row>
    <row r="9" ht="15.75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6" sqref="F6"/>
    </sheetView>
  </sheetViews>
  <sheetFormatPr defaultColWidth="9" defaultRowHeight="15" outlineLevelRow="7" outlineLevelCol="6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28</v>
      </c>
      <c r="B2" s="47"/>
      <c r="C2" s="47"/>
      <c r="E2" s="46"/>
      <c r="F2" s="46"/>
    </row>
    <row r="4" s="42" customFormat="1" ht="15.75" spans="1:7">
      <c r="A4" s="48" t="s">
        <v>29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101" t="s">
        <v>5</v>
      </c>
      <c r="E5" s="49" t="s">
        <v>6</v>
      </c>
      <c r="F5" s="49" t="s">
        <v>7</v>
      </c>
      <c r="G5" s="49" t="s">
        <v>13</v>
      </c>
    </row>
    <row r="6" s="42" customFormat="1" ht="15.75" spans="1:7">
      <c r="A6" s="50">
        <v>1</v>
      </c>
      <c r="B6" s="49" t="s">
        <v>33</v>
      </c>
      <c r="C6" s="49"/>
      <c r="D6" s="72">
        <v>0.015</v>
      </c>
      <c r="E6" s="53">
        <v>16500</v>
      </c>
      <c r="F6" s="53">
        <f>E6*D6</f>
        <v>247.5</v>
      </c>
      <c r="G6" s="49" t="s">
        <v>21</v>
      </c>
    </row>
    <row r="7" s="43" customFormat="1" ht="16.5" spans="1:7">
      <c r="A7" s="54"/>
      <c r="B7" s="54" t="s">
        <v>32</v>
      </c>
      <c r="C7" s="54"/>
      <c r="D7" s="54"/>
      <c r="E7" s="55">
        <f>SUM(E6:E6)</f>
        <v>16500</v>
      </c>
      <c r="F7" s="94">
        <f>SUM(F6:F6)</f>
        <v>247.5</v>
      </c>
      <c r="G7" s="54"/>
    </row>
    <row r="8" ht="15.75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J11" sqref="J11"/>
    </sheetView>
  </sheetViews>
  <sheetFormatPr defaultColWidth="9" defaultRowHeight="15" outlineLevelCol="6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34</v>
      </c>
      <c r="B2" s="47"/>
      <c r="C2" s="47"/>
      <c r="E2" s="46"/>
      <c r="F2" s="46"/>
    </row>
    <row r="4" s="42" customFormat="1" ht="15.75" spans="1:7">
      <c r="A4" s="48" t="s">
        <v>29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101" t="s">
        <v>5</v>
      </c>
      <c r="E5" s="49" t="s">
        <v>6</v>
      </c>
      <c r="F5" s="49" t="s">
        <v>7</v>
      </c>
      <c r="G5" s="49" t="s">
        <v>13</v>
      </c>
    </row>
    <row r="6" s="42" customFormat="1" ht="15.75" spans="1:7">
      <c r="A6" s="50">
        <v>1</v>
      </c>
      <c r="B6" s="49" t="s">
        <v>35</v>
      </c>
      <c r="C6" s="49"/>
      <c r="D6" s="60">
        <v>0.1</v>
      </c>
      <c r="E6" s="53">
        <v>177000</v>
      </c>
      <c r="F6" s="53">
        <f>E6*D6</f>
        <v>17700</v>
      </c>
      <c r="G6" s="49" t="s">
        <v>17</v>
      </c>
    </row>
    <row r="7" s="42" customFormat="1" ht="15.75" spans="1:7">
      <c r="A7" s="50">
        <v>2</v>
      </c>
      <c r="B7" s="49" t="s">
        <v>36</v>
      </c>
      <c r="C7" s="49"/>
      <c r="D7" s="60">
        <v>0.1</v>
      </c>
      <c r="E7" s="53">
        <v>3103</v>
      </c>
      <c r="F7" s="53">
        <f>E7*D7</f>
        <v>310.3</v>
      </c>
      <c r="G7" s="49" t="s">
        <v>17</v>
      </c>
    </row>
    <row r="8" s="43" customFormat="1" ht="16.5" spans="1:7">
      <c r="A8" s="54"/>
      <c r="B8" s="54" t="s">
        <v>32</v>
      </c>
      <c r="C8" s="54"/>
      <c r="D8" s="54"/>
      <c r="E8" s="55">
        <f>SUM(E6:E7)</f>
        <v>180103</v>
      </c>
      <c r="F8" s="94">
        <f>SUM(F6:F7)</f>
        <v>18010.3</v>
      </c>
      <c r="G8" s="54"/>
    </row>
    <row r="9" ht="15.75"/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4" sqref="A4:G7"/>
    </sheetView>
  </sheetViews>
  <sheetFormatPr defaultColWidth="9" defaultRowHeight="15" outlineLevelRow="7" outlineLevelCol="6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37</v>
      </c>
      <c r="B2" s="47"/>
      <c r="C2" s="47"/>
      <c r="E2" s="46"/>
      <c r="F2" s="46"/>
    </row>
    <row r="4" s="42" customFormat="1" ht="15.75" spans="1:7">
      <c r="A4" s="48" t="s">
        <v>29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101" t="s">
        <v>5</v>
      </c>
      <c r="E5" s="49" t="s">
        <v>6</v>
      </c>
      <c r="F5" s="49" t="s">
        <v>7</v>
      </c>
      <c r="G5" s="49" t="s">
        <v>13</v>
      </c>
    </row>
    <row r="6" s="42" customFormat="1" ht="15.75" spans="1:7">
      <c r="A6" s="50">
        <v>1</v>
      </c>
      <c r="B6" s="49" t="s">
        <v>36</v>
      </c>
      <c r="C6" s="49"/>
      <c r="D6" s="60">
        <v>0.1</v>
      </c>
      <c r="E6" s="53">
        <v>15142</v>
      </c>
      <c r="F6" s="53">
        <v>1514.2</v>
      </c>
      <c r="G6" s="49" t="s">
        <v>17</v>
      </c>
    </row>
    <row r="7" s="43" customFormat="1" ht="16.5" spans="1:7">
      <c r="A7" s="54"/>
      <c r="B7" s="54" t="s">
        <v>32</v>
      </c>
      <c r="C7" s="54"/>
      <c r="D7" s="54"/>
      <c r="E7" s="55">
        <f>SUM(E6:E6)</f>
        <v>15142</v>
      </c>
      <c r="F7" s="94">
        <f>SUM(F6:F6)</f>
        <v>1514.2</v>
      </c>
      <c r="G7" s="54"/>
    </row>
    <row r="8" ht="15.75"/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="98" zoomScaleNormal="100" workbookViewId="0">
      <selection activeCell="A25" sqref="A25"/>
    </sheetView>
  </sheetViews>
  <sheetFormatPr defaultColWidth="9" defaultRowHeight="15" outlineLevelCol="7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38</v>
      </c>
      <c r="B2" s="47"/>
      <c r="C2" s="47"/>
      <c r="E2" s="46"/>
      <c r="F2" s="46"/>
    </row>
    <row r="4" s="42" customFormat="1" ht="15.75" spans="1:7">
      <c r="A4" s="48" t="s">
        <v>21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49" t="s">
        <v>30</v>
      </c>
      <c r="E5" s="101" t="s">
        <v>5</v>
      </c>
      <c r="F5" s="49" t="s">
        <v>6</v>
      </c>
      <c r="G5" s="49" t="s">
        <v>7</v>
      </c>
    </row>
    <row r="6" s="42" customFormat="1" ht="15.75" spans="1:7">
      <c r="A6" s="50">
        <v>1</v>
      </c>
      <c r="B6" s="49" t="s">
        <v>39</v>
      </c>
      <c r="C6" s="49"/>
      <c r="D6" s="49"/>
      <c r="E6" s="60">
        <v>0.01</v>
      </c>
      <c r="F6" s="53">
        <v>10000</v>
      </c>
      <c r="G6" s="53">
        <v>100</v>
      </c>
    </row>
    <row r="7" s="42" customFormat="1" ht="15.75" spans="1:7">
      <c r="A7" s="50">
        <v>2</v>
      </c>
      <c r="B7" s="49" t="s">
        <v>40</v>
      </c>
      <c r="C7" s="49"/>
      <c r="D7" s="60"/>
      <c r="E7" s="60">
        <v>0.01</v>
      </c>
      <c r="F7" s="53">
        <v>13000</v>
      </c>
      <c r="G7" s="53">
        <v>130</v>
      </c>
    </row>
    <row r="8" s="42" customFormat="1" ht="15.75" spans="1:7">
      <c r="A8" s="50">
        <v>3</v>
      </c>
      <c r="B8" s="49" t="s">
        <v>41</v>
      </c>
      <c r="C8" s="49"/>
      <c r="D8" s="60"/>
      <c r="E8" s="60">
        <v>0.01</v>
      </c>
      <c r="F8" s="53">
        <v>9750</v>
      </c>
      <c r="G8" s="53">
        <v>97.5</v>
      </c>
    </row>
    <row r="9" s="42" customFormat="1" ht="15.75" spans="1:7">
      <c r="A9" s="50">
        <v>4</v>
      </c>
      <c r="B9" s="49" t="s">
        <v>42</v>
      </c>
      <c r="C9" s="49"/>
      <c r="D9" s="60"/>
      <c r="E9" s="60">
        <v>0.01</v>
      </c>
      <c r="F9" s="53">
        <v>1150</v>
      </c>
      <c r="G9" s="53">
        <v>11.5</v>
      </c>
    </row>
    <row r="10" s="42" customFormat="1" ht="15.75" spans="1:7">
      <c r="A10" s="50">
        <v>5</v>
      </c>
      <c r="B10" s="49" t="s">
        <v>43</v>
      </c>
      <c r="C10" s="49"/>
      <c r="D10" s="60"/>
      <c r="E10" s="60">
        <v>0.01</v>
      </c>
      <c r="F10" s="53">
        <v>1400</v>
      </c>
      <c r="G10" s="53">
        <v>14</v>
      </c>
    </row>
    <row r="11" s="42" customFormat="1" ht="15.75" spans="1:7">
      <c r="A11" s="50">
        <v>6</v>
      </c>
      <c r="B11" s="49" t="s">
        <v>44</v>
      </c>
      <c r="C11" s="49"/>
      <c r="D11" s="60"/>
      <c r="E11" s="60">
        <v>0.01</v>
      </c>
      <c r="F11" s="53">
        <v>2850</v>
      </c>
      <c r="G11" s="53">
        <v>28.5</v>
      </c>
    </row>
    <row r="12" s="42" customFormat="1" ht="15.75" spans="1:7">
      <c r="A12" s="50">
        <v>7</v>
      </c>
      <c r="B12" s="49" t="s">
        <v>44</v>
      </c>
      <c r="C12" s="49"/>
      <c r="D12" s="60"/>
      <c r="E12" s="60">
        <v>0.01</v>
      </c>
      <c r="F12" s="53">
        <v>3800</v>
      </c>
      <c r="G12" s="53">
        <v>38</v>
      </c>
    </row>
    <row r="13" s="43" customFormat="1" ht="16.5" spans="1:7">
      <c r="A13" s="54"/>
      <c r="B13" s="54" t="s">
        <v>32</v>
      </c>
      <c r="C13" s="54"/>
      <c r="D13" s="54"/>
      <c r="E13" s="54"/>
      <c r="F13" s="55">
        <f>SUM(F6:F12)</f>
        <v>41950</v>
      </c>
      <c r="G13" s="55">
        <f>SUM(G6:G12)</f>
        <v>419.5</v>
      </c>
    </row>
    <row r="14" ht="15.75"/>
    <row r="15" ht="15.75" spans="1:7">
      <c r="A15" s="48" t="s">
        <v>29</v>
      </c>
      <c r="B15" s="48"/>
      <c r="C15" s="48"/>
      <c r="D15" s="49"/>
      <c r="E15" s="49"/>
      <c r="F15" s="49"/>
      <c r="G15" s="49"/>
    </row>
    <row r="16" ht="15.75" spans="1:7">
      <c r="A16" s="49" t="s">
        <v>3</v>
      </c>
      <c r="B16" s="49" t="s">
        <v>4</v>
      </c>
      <c r="C16" s="49" t="s">
        <v>30</v>
      </c>
      <c r="D16" s="49" t="s">
        <v>30</v>
      </c>
      <c r="E16" s="101" t="s">
        <v>5</v>
      </c>
      <c r="F16" s="49" t="s">
        <v>6</v>
      </c>
      <c r="G16" s="49" t="s">
        <v>7</v>
      </c>
    </row>
    <row r="17" ht="15.75" spans="1:8">
      <c r="A17" s="50">
        <v>1</v>
      </c>
      <c r="B17" s="49" t="s">
        <v>36</v>
      </c>
      <c r="C17" s="49"/>
      <c r="D17" s="59"/>
      <c r="E17" s="60">
        <v>0.1</v>
      </c>
      <c r="F17" s="53">
        <v>16580</v>
      </c>
      <c r="G17" s="53">
        <v>1658</v>
      </c>
      <c r="H17" s="93"/>
    </row>
    <row r="18" ht="15.75" spans="1:8">
      <c r="A18" s="50">
        <v>2</v>
      </c>
      <c r="B18" s="49" t="s">
        <v>45</v>
      </c>
      <c r="C18" s="49"/>
      <c r="D18" s="59"/>
      <c r="E18" s="60">
        <v>0.1</v>
      </c>
      <c r="F18" s="53">
        <v>2655</v>
      </c>
      <c r="G18" s="53">
        <v>266</v>
      </c>
      <c r="H18" s="93"/>
    </row>
    <row r="19" ht="16.5" spans="1:7">
      <c r="A19" s="54"/>
      <c r="B19" s="54" t="s">
        <v>32</v>
      </c>
      <c r="C19" s="54"/>
      <c r="D19" s="54"/>
      <c r="E19" s="66"/>
      <c r="F19" s="55">
        <f>SUM(F17:F18)</f>
        <v>19235</v>
      </c>
      <c r="G19" s="55">
        <f>SUM(G17:G18)</f>
        <v>1924</v>
      </c>
    </row>
    <row r="20" ht="15.75"/>
    <row r="21" ht="15.75" spans="1:7">
      <c r="A21" s="48" t="s">
        <v>21</v>
      </c>
      <c r="B21" s="48"/>
      <c r="C21" s="48"/>
      <c r="D21" s="49"/>
      <c r="E21" s="49"/>
      <c r="F21" s="49"/>
      <c r="G21" s="49"/>
    </row>
    <row r="22" ht="15.75" spans="1:7">
      <c r="A22" s="49" t="s">
        <v>3</v>
      </c>
      <c r="B22" s="49" t="s">
        <v>4</v>
      </c>
      <c r="C22" s="49" t="s">
        <v>30</v>
      </c>
      <c r="D22" s="49" t="s">
        <v>30</v>
      </c>
      <c r="E22" s="101" t="s">
        <v>5</v>
      </c>
      <c r="F22" s="49" t="s">
        <v>6</v>
      </c>
      <c r="G22" s="49" t="s">
        <v>7</v>
      </c>
    </row>
    <row r="23" ht="15.75" spans="1:7">
      <c r="A23" s="50">
        <v>1</v>
      </c>
      <c r="B23" s="49" t="s">
        <v>46</v>
      </c>
      <c r="C23" s="49"/>
      <c r="D23" s="49"/>
      <c r="E23" s="60">
        <v>0.02</v>
      </c>
      <c r="F23" s="53">
        <v>52677</v>
      </c>
      <c r="G23" s="53">
        <v>1053.54</v>
      </c>
    </row>
    <row r="24" ht="16.5" spans="1:7">
      <c r="A24" s="54"/>
      <c r="B24" s="54" t="s">
        <v>32</v>
      </c>
      <c r="C24" s="54"/>
      <c r="D24" s="54"/>
      <c r="E24" s="54"/>
      <c r="F24" s="55">
        <f>SUM(F23:F23)</f>
        <v>52677</v>
      </c>
      <c r="G24" s="55">
        <f>SUM(G23:G23)</f>
        <v>1053.54</v>
      </c>
    </row>
    <row r="25" ht="15.75"/>
    <row r="26" ht="15.75" spans="2:7">
      <c r="B26" s="67" t="s">
        <v>47</v>
      </c>
      <c r="C26" s="67"/>
      <c r="D26" s="67"/>
      <c r="E26" s="67"/>
      <c r="F26" s="68">
        <f>F13+F19+F24</f>
        <v>113862</v>
      </c>
      <c r="G26" s="68">
        <f>G13+G19+G24+1</f>
        <v>3398.04</v>
      </c>
    </row>
    <row r="27" ht="15.75"/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SheetLayoutView="98" workbookViewId="0">
      <selection activeCell="L14" sqref="L14"/>
    </sheetView>
  </sheetViews>
  <sheetFormatPr defaultColWidth="9" defaultRowHeight="15" outlineLevelCol="7"/>
  <cols>
    <col min="1" max="1" width="6.28571428571429" customWidth="1"/>
    <col min="2" max="2" width="25.7142857142857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48</v>
      </c>
      <c r="B2" s="47"/>
      <c r="C2" s="47"/>
      <c r="E2" s="46"/>
      <c r="F2" s="46"/>
    </row>
    <row r="4" s="42" customFormat="1" ht="15.75" spans="1:7">
      <c r="A4" s="48" t="s">
        <v>21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49" t="s">
        <v>30</v>
      </c>
      <c r="E5" s="101" t="s">
        <v>5</v>
      </c>
      <c r="F5" s="49" t="s">
        <v>6</v>
      </c>
      <c r="G5" s="49" t="s">
        <v>7</v>
      </c>
    </row>
    <row r="6" s="42" customFormat="1" ht="15.75" spans="1:7">
      <c r="A6" s="50">
        <v>1</v>
      </c>
      <c r="B6" s="58" t="s">
        <v>49</v>
      </c>
      <c r="C6" s="49"/>
      <c r="D6" s="49"/>
      <c r="E6" s="60">
        <v>0.01</v>
      </c>
      <c r="F6" s="53">
        <v>75000</v>
      </c>
      <c r="G6" s="53">
        <v>750</v>
      </c>
    </row>
    <row r="7" s="42" customFormat="1" ht="15.75" spans="1:7">
      <c r="A7" s="50">
        <v>2</v>
      </c>
      <c r="B7" s="58" t="s">
        <v>49</v>
      </c>
      <c r="C7" s="49"/>
      <c r="D7" s="60"/>
      <c r="E7" s="60">
        <v>0.01</v>
      </c>
      <c r="F7" s="53">
        <v>75000</v>
      </c>
      <c r="G7" s="53">
        <v>750</v>
      </c>
    </row>
    <row r="8" s="42" customFormat="1" ht="15.75" spans="1:7">
      <c r="A8" s="50">
        <v>3</v>
      </c>
      <c r="B8" s="58" t="s">
        <v>41</v>
      </c>
      <c r="C8" s="49"/>
      <c r="D8" s="60"/>
      <c r="E8" s="60">
        <v>0.01</v>
      </c>
      <c r="F8" s="53">
        <v>17250</v>
      </c>
      <c r="G8" s="53">
        <v>173</v>
      </c>
    </row>
    <row r="9" s="43" customFormat="1" ht="16.5" spans="1:7">
      <c r="A9" s="54"/>
      <c r="B9" s="54" t="s">
        <v>32</v>
      </c>
      <c r="C9" s="54"/>
      <c r="D9" s="54"/>
      <c r="E9" s="54"/>
      <c r="F9" s="55">
        <f>SUM(F6:F8)</f>
        <v>167250</v>
      </c>
      <c r="G9" s="55">
        <f>SUM(G6:G8)</f>
        <v>1673</v>
      </c>
    </row>
    <row r="10" ht="15.75"/>
    <row r="11" ht="15.75" spans="1:7">
      <c r="A11" s="48" t="s">
        <v>29</v>
      </c>
      <c r="B11" s="48"/>
      <c r="C11" s="48"/>
      <c r="D11" s="49"/>
      <c r="E11" s="49"/>
      <c r="F11" s="49"/>
      <c r="G11" s="49"/>
    </row>
    <row r="12" ht="15.75" spans="1:7">
      <c r="A12" s="49" t="s">
        <v>3</v>
      </c>
      <c r="B12" s="49" t="s">
        <v>4</v>
      </c>
      <c r="C12" s="49" t="s">
        <v>30</v>
      </c>
      <c r="D12" s="49" t="s">
        <v>30</v>
      </c>
      <c r="E12" s="101" t="s">
        <v>5</v>
      </c>
      <c r="F12" s="49" t="s">
        <v>6</v>
      </c>
      <c r="G12" s="49" t="s">
        <v>7</v>
      </c>
    </row>
    <row r="13" ht="15.75" spans="1:8">
      <c r="A13" s="50">
        <v>1</v>
      </c>
      <c r="B13" s="58" t="s">
        <v>50</v>
      </c>
      <c r="C13" s="49"/>
      <c r="D13" s="59"/>
      <c r="E13" s="60">
        <v>0.1</v>
      </c>
      <c r="F13" s="53">
        <v>4000</v>
      </c>
      <c r="G13" s="53">
        <v>400</v>
      </c>
      <c r="H13" s="93"/>
    </row>
    <row r="14" ht="16.5" spans="1:7">
      <c r="A14" s="54"/>
      <c r="B14" s="54" t="s">
        <v>32</v>
      </c>
      <c r="C14" s="54"/>
      <c r="D14" s="54"/>
      <c r="E14" s="66"/>
      <c r="F14" s="55">
        <f>SUM(F13:F13)</f>
        <v>4000</v>
      </c>
      <c r="G14" s="55">
        <f>SUM(G13:G13)</f>
        <v>400</v>
      </c>
    </row>
    <row r="15" ht="15.75"/>
    <row r="16" ht="15.75" spans="1:7">
      <c r="A16" s="48" t="s">
        <v>21</v>
      </c>
      <c r="B16" s="48"/>
      <c r="C16" s="48"/>
      <c r="D16" s="49"/>
      <c r="E16" s="49"/>
      <c r="F16" s="49"/>
      <c r="G16" s="49"/>
    </row>
    <row r="17" ht="15.75" spans="1:7">
      <c r="A17" s="49" t="s">
        <v>3</v>
      </c>
      <c r="B17" s="49" t="s">
        <v>4</v>
      </c>
      <c r="C17" s="49" t="s">
        <v>30</v>
      </c>
      <c r="D17" s="49" t="s">
        <v>30</v>
      </c>
      <c r="E17" s="101" t="s">
        <v>5</v>
      </c>
      <c r="F17" s="49" t="s">
        <v>6</v>
      </c>
      <c r="G17" s="49" t="s">
        <v>7</v>
      </c>
    </row>
    <row r="18" ht="15.75" spans="1:7">
      <c r="A18" s="50">
        <v>1</v>
      </c>
      <c r="B18" s="58" t="s">
        <v>46</v>
      </c>
      <c r="C18" s="49"/>
      <c r="D18" s="49"/>
      <c r="E18" s="60">
        <v>0.02</v>
      </c>
      <c r="F18" s="53">
        <v>53127</v>
      </c>
      <c r="G18" s="53">
        <v>1063</v>
      </c>
    </row>
    <row r="19" ht="16.5" spans="1:7">
      <c r="A19" s="54"/>
      <c r="B19" s="54" t="s">
        <v>32</v>
      </c>
      <c r="C19" s="54"/>
      <c r="D19" s="54"/>
      <c r="E19" s="54"/>
      <c r="F19" s="55">
        <f>SUM(F18:F18)</f>
        <v>53127</v>
      </c>
      <c r="G19" s="55">
        <f>SUM(G18:G18)</f>
        <v>1063</v>
      </c>
    </row>
    <row r="20" ht="15.75"/>
    <row r="21" ht="15.75" spans="2:7">
      <c r="B21" s="67" t="s">
        <v>47</v>
      </c>
      <c r="C21" s="67"/>
      <c r="D21" s="67"/>
      <c r="E21" s="67"/>
      <c r="F21" s="68">
        <f>F9+F14+F19</f>
        <v>224377</v>
      </c>
      <c r="G21" s="68">
        <f>G9+G14+G19</f>
        <v>3136</v>
      </c>
    </row>
    <row r="22" ht="15.75"/>
    <row r="23" ht="18.75" spans="1:7">
      <c r="A23" s="69">
        <v>201</v>
      </c>
      <c r="B23" s="59"/>
      <c r="C23" s="70"/>
      <c r="D23" s="70"/>
      <c r="E23" s="70"/>
      <c r="F23" s="70"/>
      <c r="G23" s="70"/>
    </row>
    <row r="24" ht="15.75" spans="1:7">
      <c r="A24" s="70"/>
      <c r="B24" s="48" t="s">
        <v>51</v>
      </c>
      <c r="C24" s="70"/>
      <c r="D24" s="70"/>
      <c r="E24" s="70"/>
      <c r="F24" s="70"/>
      <c r="G24" s="70"/>
    </row>
    <row r="25" ht="15.75" spans="1:7">
      <c r="A25" s="70"/>
      <c r="B25" s="49" t="s">
        <v>7</v>
      </c>
      <c r="C25" s="49"/>
      <c r="D25" s="49">
        <v>3136</v>
      </c>
      <c r="E25" s="49"/>
      <c r="F25" s="49"/>
      <c r="G25" s="49"/>
    </row>
    <row r="26" ht="15.75" spans="1:7">
      <c r="A26" s="70"/>
      <c r="B26" s="49" t="s">
        <v>52</v>
      </c>
      <c r="C26" s="49"/>
      <c r="D26" s="49">
        <v>2</v>
      </c>
      <c r="E26" s="49"/>
      <c r="F26" s="49"/>
      <c r="G26" s="49"/>
    </row>
    <row r="27" ht="15.75" spans="1:7">
      <c r="A27" s="70"/>
      <c r="B27" s="49" t="s">
        <v>53</v>
      </c>
      <c r="C27" s="49"/>
      <c r="D27" s="72">
        <v>0.015</v>
      </c>
      <c r="E27" s="49" t="s">
        <v>54</v>
      </c>
      <c r="F27" s="49"/>
      <c r="G27" s="49"/>
    </row>
    <row r="28" ht="18.75" spans="1:7">
      <c r="A28" s="70"/>
      <c r="B28" s="48" t="s">
        <v>55</v>
      </c>
      <c r="C28" s="49"/>
      <c r="D28" s="73">
        <f>D25*D26*D27</f>
        <v>94.08</v>
      </c>
      <c r="E28" s="49"/>
      <c r="F28" s="49"/>
      <c r="G28" s="74">
        <f>D28</f>
        <v>94.08</v>
      </c>
    </row>
    <row r="29" spans="2:7">
      <c r="B29" s="5"/>
      <c r="C29" s="5"/>
      <c r="D29" s="5"/>
      <c r="E29" s="5"/>
      <c r="F29" s="5"/>
      <c r="G29" s="5"/>
    </row>
    <row r="30" ht="16.5" spans="2:7">
      <c r="B30" s="75" t="s">
        <v>56</v>
      </c>
      <c r="C30" s="76"/>
      <c r="D30" s="76"/>
      <c r="E30" s="76"/>
      <c r="F30" s="76"/>
      <c r="G30" s="77">
        <f>G21+G28</f>
        <v>3230.08</v>
      </c>
    </row>
    <row r="31" ht="15.75"/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H29" sqref="H29"/>
    </sheetView>
  </sheetViews>
  <sheetFormatPr defaultColWidth="9" defaultRowHeight="15" outlineLevelCol="6"/>
  <cols>
    <col min="1" max="1" width="6.28571428571429" style="5" customWidth="1"/>
    <col min="2" max="2" width="27.4285714285714" style="5" customWidth="1"/>
    <col min="3" max="3" width="25.7142857142857" style="5" hidden="1" customWidth="1"/>
    <col min="4" max="4" width="9.14285714285714" style="5"/>
    <col min="5" max="5" width="10.1428571428571" style="5" customWidth="1"/>
    <col min="6" max="6" width="14.4285714285714" style="5" customWidth="1"/>
    <col min="7" max="16384" width="9.14285714285714" style="5"/>
  </cols>
  <sheetData>
    <row r="1" s="78" customFormat="1" spans="1:6">
      <c r="A1" s="79" t="s">
        <v>0</v>
      </c>
      <c r="B1" s="80"/>
      <c r="C1" s="80"/>
      <c r="E1" s="81"/>
      <c r="F1" s="81"/>
    </row>
    <row r="2" s="78" customFormat="1" spans="1:6">
      <c r="A2" s="79" t="s">
        <v>57</v>
      </c>
      <c r="B2" s="82"/>
      <c r="C2" s="82"/>
      <c r="E2" s="81"/>
      <c r="F2" s="81"/>
    </row>
    <row r="4" spans="1:7">
      <c r="A4" s="6" t="s">
        <v>21</v>
      </c>
      <c r="B4" s="6"/>
      <c r="C4" s="6"/>
      <c r="D4" s="6"/>
      <c r="E4" s="6"/>
      <c r="F4" s="6"/>
      <c r="G4" s="6"/>
    </row>
    <row r="5" spans="1:7">
      <c r="A5" s="6" t="s">
        <v>3</v>
      </c>
      <c r="B5" s="6" t="s">
        <v>4</v>
      </c>
      <c r="C5" s="6" t="s">
        <v>30</v>
      </c>
      <c r="D5" s="6" t="s">
        <v>30</v>
      </c>
      <c r="E5" s="102" t="s">
        <v>5</v>
      </c>
      <c r="F5" s="6" t="s">
        <v>6</v>
      </c>
      <c r="G5" s="6" t="s">
        <v>7</v>
      </c>
    </row>
    <row r="6" spans="1:7">
      <c r="A6" s="3">
        <v>1</v>
      </c>
      <c r="B6" s="83" t="s">
        <v>58</v>
      </c>
      <c r="C6" s="6"/>
      <c r="D6" s="6"/>
      <c r="E6" s="84">
        <v>0.01</v>
      </c>
      <c r="F6" s="30">
        <v>4025</v>
      </c>
      <c r="G6" s="30">
        <f>F6*E6</f>
        <v>40.25</v>
      </c>
    </row>
    <row r="7" spans="1:7">
      <c r="A7" s="3">
        <v>2</v>
      </c>
      <c r="B7" s="83" t="s">
        <v>58</v>
      </c>
      <c r="C7" s="6"/>
      <c r="D7" s="8"/>
      <c r="E7" s="84">
        <v>0.01</v>
      </c>
      <c r="F7" s="30">
        <v>1900</v>
      </c>
      <c r="G7" s="30">
        <f t="shared" ref="G7:G10" si="0">F7*E7</f>
        <v>19</v>
      </c>
    </row>
    <row r="8" spans="1:7">
      <c r="A8" s="3">
        <v>3</v>
      </c>
      <c r="B8" s="83" t="s">
        <v>58</v>
      </c>
      <c r="C8" s="6"/>
      <c r="D8" s="8"/>
      <c r="E8" s="84">
        <v>0.01</v>
      </c>
      <c r="F8" s="30">
        <v>3450</v>
      </c>
      <c r="G8" s="30">
        <f t="shared" si="0"/>
        <v>34.5</v>
      </c>
    </row>
    <row r="9" spans="1:7">
      <c r="A9" s="3"/>
      <c r="B9" s="83" t="s">
        <v>58</v>
      </c>
      <c r="C9" s="6"/>
      <c r="D9" s="8"/>
      <c r="E9" s="84">
        <v>0.01</v>
      </c>
      <c r="F9" s="30">
        <v>3450</v>
      </c>
      <c r="G9" s="30">
        <f t="shared" si="0"/>
        <v>34.5</v>
      </c>
    </row>
    <row r="10" spans="1:7">
      <c r="A10" s="3"/>
      <c r="B10" s="83" t="s">
        <v>59</v>
      </c>
      <c r="C10" s="6"/>
      <c r="D10" s="8"/>
      <c r="E10" s="84">
        <v>0.01</v>
      </c>
      <c r="F10" s="85">
        <v>50000</v>
      </c>
      <c r="G10" s="30">
        <f t="shared" si="0"/>
        <v>500</v>
      </c>
    </row>
    <row r="11" ht="15.75" spans="1:7">
      <c r="A11" s="76"/>
      <c r="B11" s="76" t="s">
        <v>32</v>
      </c>
      <c r="C11" s="76"/>
      <c r="D11" s="76"/>
      <c r="E11" s="76"/>
      <c r="F11" s="86">
        <f>SUM(F6:F10)</f>
        <v>62825</v>
      </c>
      <c r="G11" s="86">
        <f>SUM(G6:G10)</f>
        <v>628.25</v>
      </c>
    </row>
    <row r="12" ht="15.75"/>
    <row r="13" spans="1:7">
      <c r="A13" s="6" t="s">
        <v>21</v>
      </c>
      <c r="B13" s="6"/>
      <c r="C13" s="6"/>
      <c r="D13" s="6"/>
      <c r="E13" s="6"/>
      <c r="F13" s="6"/>
      <c r="G13" s="6"/>
    </row>
    <row r="14" spans="1:7">
      <c r="A14" s="6" t="s">
        <v>3</v>
      </c>
      <c r="B14" s="6" t="s">
        <v>4</v>
      </c>
      <c r="C14" s="6" t="s">
        <v>30</v>
      </c>
      <c r="D14" s="6" t="s">
        <v>30</v>
      </c>
      <c r="E14" s="102" t="s">
        <v>5</v>
      </c>
      <c r="F14" s="6" t="s">
        <v>6</v>
      </c>
      <c r="G14" s="6" t="s">
        <v>7</v>
      </c>
    </row>
    <row r="15" spans="1:7">
      <c r="A15" s="3">
        <v>1</v>
      </c>
      <c r="B15" s="87" t="s">
        <v>60</v>
      </c>
      <c r="C15" s="6"/>
      <c r="D15" s="6"/>
      <c r="E15" s="8">
        <v>0.02</v>
      </c>
      <c r="F15" s="30">
        <v>53127</v>
      </c>
      <c r="G15" s="30">
        <f>F15*E15</f>
        <v>1062.54</v>
      </c>
    </row>
    <row r="16" ht="15.75" spans="1:7">
      <c r="A16" s="76"/>
      <c r="B16" s="76" t="s">
        <v>32</v>
      </c>
      <c r="C16" s="76"/>
      <c r="D16" s="76"/>
      <c r="E16" s="76"/>
      <c r="F16" s="86">
        <f>SUM(F15:F15)</f>
        <v>53127</v>
      </c>
      <c r="G16" s="86">
        <f>SUM(G15:G15)</f>
        <v>1062.54</v>
      </c>
    </row>
    <row r="17" ht="15.75"/>
    <row r="18" ht="15.75" spans="2:7">
      <c r="B18" s="67" t="s">
        <v>47</v>
      </c>
      <c r="C18" s="67"/>
      <c r="D18" s="67"/>
      <c r="E18" s="67"/>
      <c r="F18" s="88">
        <f>F11+F16</f>
        <v>115952</v>
      </c>
      <c r="G18" s="88">
        <f>G11+G16</f>
        <v>1690.79</v>
      </c>
    </row>
    <row r="19" ht="15.75"/>
    <row r="20" spans="1:7">
      <c r="A20" s="6">
        <v>201</v>
      </c>
      <c r="B20" s="6"/>
      <c r="C20" s="6"/>
      <c r="D20" s="6"/>
      <c r="E20" s="6"/>
      <c r="F20" s="6"/>
      <c r="G20" s="6"/>
    </row>
    <row r="21" spans="1:7">
      <c r="A21" s="6"/>
      <c r="B21" s="6" t="s">
        <v>51</v>
      </c>
      <c r="C21" s="6"/>
      <c r="D21" s="6"/>
      <c r="E21" s="6"/>
      <c r="F21" s="6"/>
      <c r="G21" s="6"/>
    </row>
    <row r="22" spans="1:7">
      <c r="A22" s="6"/>
      <c r="B22" s="6" t="s">
        <v>7</v>
      </c>
      <c r="C22" s="6"/>
      <c r="D22" s="6">
        <v>1691</v>
      </c>
      <c r="E22" s="6"/>
      <c r="F22" s="6"/>
      <c r="G22" s="6"/>
    </row>
    <row r="23" spans="1:7">
      <c r="A23" s="6"/>
      <c r="B23" s="6" t="s">
        <v>52</v>
      </c>
      <c r="C23" s="6"/>
      <c r="D23" s="6">
        <v>4</v>
      </c>
      <c r="E23" s="6"/>
      <c r="F23" s="6"/>
      <c r="G23" s="6"/>
    </row>
    <row r="24" spans="1:7">
      <c r="A24" s="6"/>
      <c r="B24" s="6" t="s">
        <v>53</v>
      </c>
      <c r="C24" s="6"/>
      <c r="D24" s="89">
        <v>0.015</v>
      </c>
      <c r="E24" s="6" t="s">
        <v>54</v>
      </c>
      <c r="F24" s="6"/>
      <c r="G24" s="6"/>
    </row>
    <row r="25" spans="1:7">
      <c r="A25" s="6"/>
      <c r="B25" s="6" t="s">
        <v>55</v>
      </c>
      <c r="C25" s="6"/>
      <c r="D25" s="90">
        <f>D22*D23*D24</f>
        <v>101.46</v>
      </c>
      <c r="E25" s="6"/>
      <c r="F25" s="6"/>
      <c r="G25" s="90">
        <f>D25</f>
        <v>101.46</v>
      </c>
    </row>
    <row r="27" ht="15.75" spans="2:7">
      <c r="B27" s="91" t="s">
        <v>56</v>
      </c>
      <c r="C27" s="76"/>
      <c r="D27" s="76"/>
      <c r="E27" s="76"/>
      <c r="F27" s="76"/>
      <c r="G27" s="92">
        <f>G18+G25</f>
        <v>1792.25</v>
      </c>
    </row>
    <row r="28" ht="15.75"/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zoomScale="85" zoomScaleNormal="85" workbookViewId="0">
      <selection activeCell="J23" sqref="J23"/>
    </sheetView>
  </sheetViews>
  <sheetFormatPr defaultColWidth="9" defaultRowHeight="15" outlineLevelCol="6"/>
  <cols>
    <col min="1" max="1" width="6.28571428571429" customWidth="1"/>
    <col min="2" max="2" width="27.4285714285714" customWidth="1"/>
    <col min="3" max="3" width="25.7142857142857" hidden="1" customWidth="1"/>
    <col min="5" max="5" width="10.1428571428571" customWidth="1"/>
    <col min="6" max="6" width="14.4285714285714" customWidth="1"/>
  </cols>
  <sheetData>
    <row r="1" s="41" customFormat="1" ht="13.5" spans="1:6">
      <c r="A1" s="44" t="s">
        <v>0</v>
      </c>
      <c r="B1" s="45"/>
      <c r="C1" s="45"/>
      <c r="E1" s="46"/>
      <c r="F1" s="46"/>
    </row>
    <row r="2" s="41" customFormat="1" ht="13.5" spans="1:6">
      <c r="A2" s="44" t="s">
        <v>61</v>
      </c>
      <c r="B2" s="47"/>
      <c r="C2" s="47"/>
      <c r="E2" s="46"/>
      <c r="F2" s="46"/>
    </row>
    <row r="4" s="42" customFormat="1" ht="15.75" spans="1:7">
      <c r="A4" s="48" t="s">
        <v>21</v>
      </c>
      <c r="B4" s="48"/>
      <c r="C4" s="48"/>
      <c r="D4" s="49"/>
      <c r="E4" s="49"/>
      <c r="F4" s="49"/>
      <c r="G4" s="49"/>
    </row>
    <row r="5" s="42" customFormat="1" ht="15.75" spans="1:7">
      <c r="A5" s="49" t="s">
        <v>3</v>
      </c>
      <c r="B5" s="49" t="s">
        <v>4</v>
      </c>
      <c r="C5" s="49" t="s">
        <v>30</v>
      </c>
      <c r="D5" s="49" t="s">
        <v>30</v>
      </c>
      <c r="E5" s="101" t="s">
        <v>5</v>
      </c>
      <c r="F5" s="49" t="s">
        <v>6</v>
      </c>
      <c r="G5" s="49" t="s">
        <v>7</v>
      </c>
    </row>
    <row r="6" s="42" customFormat="1" ht="15.75" spans="1:7">
      <c r="A6" s="50">
        <v>1</v>
      </c>
      <c r="B6" s="51" t="s">
        <v>59</v>
      </c>
      <c r="C6" s="49"/>
      <c r="D6" s="49"/>
      <c r="E6" s="52">
        <v>0.01</v>
      </c>
      <c r="F6" s="53">
        <v>80000</v>
      </c>
      <c r="G6" s="53">
        <f>F6*E6</f>
        <v>800</v>
      </c>
    </row>
    <row r="7" s="43" customFormat="1" ht="16.5" spans="1:7">
      <c r="A7" s="54"/>
      <c r="B7" s="54" t="s">
        <v>32</v>
      </c>
      <c r="C7" s="54"/>
      <c r="D7" s="54"/>
      <c r="E7" s="54"/>
      <c r="F7" s="55">
        <f>SUM(F6:F6)</f>
        <v>80000</v>
      </c>
      <c r="G7" s="55">
        <f>SUM(G6:G6)</f>
        <v>800</v>
      </c>
    </row>
    <row r="8" s="43" customFormat="1" ht="16.5" spans="1:7">
      <c r="A8" s="56"/>
      <c r="B8" s="56"/>
      <c r="C8" s="56"/>
      <c r="D8" s="56"/>
      <c r="E8" s="56"/>
      <c r="F8" s="57"/>
      <c r="G8" s="57"/>
    </row>
    <row r="9" s="43" customFormat="1" ht="15.75" spans="1:7">
      <c r="A9" s="48" t="s">
        <v>29</v>
      </c>
      <c r="B9" s="48"/>
      <c r="C9" s="48"/>
      <c r="D9" s="49"/>
      <c r="E9" s="49"/>
      <c r="F9" s="49"/>
      <c r="G9" s="49"/>
    </row>
    <row r="10" s="43" customFormat="1" ht="15.75" spans="1:7">
      <c r="A10" s="49" t="s">
        <v>3</v>
      </c>
      <c r="B10" s="49" t="s">
        <v>4</v>
      </c>
      <c r="C10" s="49" t="s">
        <v>30</v>
      </c>
      <c r="D10" s="49" t="s">
        <v>30</v>
      </c>
      <c r="E10" s="101" t="s">
        <v>5</v>
      </c>
      <c r="F10" s="49" t="s">
        <v>6</v>
      </c>
      <c r="G10" s="49" t="s">
        <v>7</v>
      </c>
    </row>
    <row r="11" s="43" customFormat="1" ht="15.75" spans="1:7">
      <c r="A11" s="50">
        <v>1</v>
      </c>
      <c r="B11" s="58" t="s">
        <v>62</v>
      </c>
      <c r="C11" s="49"/>
      <c r="D11" s="59"/>
      <c r="E11" s="60">
        <v>0.1</v>
      </c>
      <c r="F11" s="53">
        <v>17360</v>
      </c>
      <c r="G11" s="53">
        <f>F11*E11</f>
        <v>1736</v>
      </c>
    </row>
    <row r="12" s="43" customFormat="1" ht="15.75" spans="1:7">
      <c r="A12" s="61">
        <v>2</v>
      </c>
      <c r="B12" s="62" t="s">
        <v>63</v>
      </c>
      <c r="C12" s="63"/>
      <c r="D12" s="64"/>
      <c r="E12" s="60">
        <v>0.1</v>
      </c>
      <c r="F12" s="65">
        <v>64031</v>
      </c>
      <c r="G12" s="53">
        <f t="shared" ref="G12:G13" si="0">F12*E12</f>
        <v>6403.1</v>
      </c>
    </row>
    <row r="13" s="43" customFormat="1" ht="15.75" spans="1:7">
      <c r="A13" s="61">
        <v>3</v>
      </c>
      <c r="B13" s="62" t="s">
        <v>63</v>
      </c>
      <c r="C13" s="63"/>
      <c r="D13" s="64"/>
      <c r="E13" s="60">
        <v>0.1</v>
      </c>
      <c r="F13" s="65">
        <v>16431</v>
      </c>
      <c r="G13" s="53">
        <f t="shared" si="0"/>
        <v>1643.1</v>
      </c>
    </row>
    <row r="14" s="43" customFormat="1" ht="16.5" spans="1:7">
      <c r="A14" s="54"/>
      <c r="B14" s="54" t="s">
        <v>32</v>
      </c>
      <c r="C14" s="54"/>
      <c r="D14" s="54"/>
      <c r="E14" s="66"/>
      <c r="F14" s="55">
        <f>SUM(F11:F11)</f>
        <v>17360</v>
      </c>
      <c r="G14" s="55">
        <f>SUM(G11:G13)</f>
        <v>9782.2</v>
      </c>
    </row>
    <row r="15" s="43" customFormat="1" ht="16.5" spans="1:7">
      <c r="A15" s="56"/>
      <c r="B15" s="56"/>
      <c r="C15" s="56"/>
      <c r="D15" s="56"/>
      <c r="E15" s="56"/>
      <c r="F15" s="57"/>
      <c r="G15" s="57"/>
    </row>
    <row r="16" s="43" customFormat="1" ht="15.75" spans="1:7">
      <c r="A16" s="56"/>
      <c r="B16" s="56"/>
      <c r="C16" s="56"/>
      <c r="D16" s="56"/>
      <c r="E16" s="56"/>
      <c r="F16" s="57"/>
      <c r="G16" s="57"/>
    </row>
    <row r="18" ht="15.75" spans="1:7">
      <c r="A18" s="48" t="s">
        <v>21</v>
      </c>
      <c r="B18" s="48"/>
      <c r="C18" s="48"/>
      <c r="D18" s="49"/>
      <c r="E18" s="49"/>
      <c r="F18" s="49"/>
      <c r="G18" s="49"/>
    </row>
    <row r="19" ht="15.75" spans="1:7">
      <c r="A19" s="49" t="s">
        <v>3</v>
      </c>
      <c r="B19" s="49" t="s">
        <v>4</v>
      </c>
      <c r="C19" s="49" t="s">
        <v>30</v>
      </c>
      <c r="D19" s="49" t="s">
        <v>30</v>
      </c>
      <c r="E19" s="101" t="s">
        <v>5</v>
      </c>
      <c r="F19" s="49" t="s">
        <v>6</v>
      </c>
      <c r="G19" s="49" t="s">
        <v>7</v>
      </c>
    </row>
    <row r="20" ht="15.75" spans="1:7">
      <c r="A20" s="50">
        <v>1</v>
      </c>
      <c r="B20" s="58" t="s">
        <v>64</v>
      </c>
      <c r="C20" s="49"/>
      <c r="D20" s="49"/>
      <c r="E20" s="60">
        <v>0.02</v>
      </c>
      <c r="F20" s="53">
        <v>50460</v>
      </c>
      <c r="G20" s="53">
        <f>F20*E20</f>
        <v>1009.2</v>
      </c>
    </row>
    <row r="21" ht="16.5" spans="1:7">
      <c r="A21" s="54"/>
      <c r="B21" s="54" t="s">
        <v>32</v>
      </c>
      <c r="C21" s="54"/>
      <c r="D21" s="54"/>
      <c r="E21" s="54"/>
      <c r="F21" s="55">
        <f>SUM(F20:F20)</f>
        <v>50460</v>
      </c>
      <c r="G21" s="55">
        <f>SUM(G20:G20)</f>
        <v>1009.2</v>
      </c>
    </row>
    <row r="22" ht="15.75"/>
    <row r="23" ht="15.75" spans="2:7">
      <c r="B23" s="67" t="s">
        <v>47</v>
      </c>
      <c r="C23" s="67"/>
      <c r="D23" s="67"/>
      <c r="E23" s="67"/>
      <c r="F23" s="68">
        <f>F7+F21+F14</f>
        <v>147820</v>
      </c>
      <c r="G23" s="68">
        <f>G7+G14+G21</f>
        <v>11591.4</v>
      </c>
    </row>
    <row r="24" ht="15.75"/>
    <row r="25" ht="18.75" spans="1:7">
      <c r="A25" s="69">
        <v>201</v>
      </c>
      <c r="B25" s="59"/>
      <c r="C25" s="70"/>
      <c r="D25" s="70"/>
      <c r="E25" s="70"/>
      <c r="F25" s="70"/>
      <c r="G25" s="70"/>
    </row>
    <row r="26" ht="15.75" spans="1:7">
      <c r="A26" s="70"/>
      <c r="B26" s="48" t="s">
        <v>51</v>
      </c>
      <c r="C26" s="70"/>
      <c r="D26" s="70"/>
      <c r="E26" s="70"/>
      <c r="F26" s="70"/>
      <c r="G26" s="70"/>
    </row>
    <row r="27" ht="15.75" spans="1:7">
      <c r="A27" s="70"/>
      <c r="B27" s="49" t="s">
        <v>7</v>
      </c>
      <c r="C27" s="49"/>
      <c r="D27" s="71">
        <f>G23</f>
        <v>11591.4</v>
      </c>
      <c r="E27" s="49"/>
      <c r="F27" s="49"/>
      <c r="G27" s="49"/>
    </row>
    <row r="28" ht="15.75" spans="1:7">
      <c r="A28" s="70"/>
      <c r="B28" s="49" t="s">
        <v>52</v>
      </c>
      <c r="C28" s="49"/>
      <c r="D28" s="49">
        <v>3</v>
      </c>
      <c r="E28" s="49"/>
      <c r="F28" s="49"/>
      <c r="G28" s="49"/>
    </row>
    <row r="29" ht="15.75" spans="1:7">
      <c r="A29" s="70"/>
      <c r="B29" s="49"/>
      <c r="C29" s="49"/>
      <c r="D29" s="72">
        <v>0.015</v>
      </c>
      <c r="E29" s="49" t="s">
        <v>54</v>
      </c>
      <c r="F29" s="49"/>
      <c r="G29" s="49"/>
    </row>
    <row r="30" ht="18.75" spans="1:7">
      <c r="A30" s="70"/>
      <c r="B30" s="48" t="s">
        <v>55</v>
      </c>
      <c r="C30" s="49"/>
      <c r="D30" s="73">
        <f>D27*D28*D29</f>
        <v>521.613</v>
      </c>
      <c r="E30" s="49"/>
      <c r="F30" s="49"/>
      <c r="G30" s="74">
        <f>D30</f>
        <v>521.613</v>
      </c>
    </row>
    <row r="31" spans="2:7">
      <c r="B31" s="5"/>
      <c r="C31" s="5"/>
      <c r="D31" s="5"/>
      <c r="E31" s="5"/>
      <c r="F31" s="5"/>
      <c r="G31" s="5"/>
    </row>
    <row r="32" ht="16.5" spans="2:7">
      <c r="B32" s="75" t="s">
        <v>56</v>
      </c>
      <c r="C32" s="76"/>
      <c r="D32" s="76"/>
      <c r="E32" s="76"/>
      <c r="F32" s="76"/>
      <c r="G32" s="77">
        <f>G23+G30</f>
        <v>12113.013</v>
      </c>
    </row>
    <row r="33" ht="15.75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June'20 to Feb'21</vt:lpstr>
      <vt:lpstr>Mar 2021</vt:lpstr>
      <vt:lpstr>Mar 2021 (2)</vt:lpstr>
      <vt:lpstr>May 2021</vt:lpstr>
      <vt:lpstr>June 2021 </vt:lpstr>
      <vt:lpstr>July 2021</vt:lpstr>
      <vt:lpstr>Aug 2021 </vt:lpstr>
      <vt:lpstr>Sep-21</vt:lpstr>
      <vt:lpstr>Oct-21</vt:lpstr>
      <vt:lpstr>DEC-21</vt:lpstr>
      <vt:lpstr>JAN-22</vt:lpstr>
      <vt:lpstr>Feb-22</vt:lpstr>
      <vt:lpstr>March-22</vt:lpstr>
      <vt:lpstr>April-22</vt:lpstr>
      <vt:lpstr>May-2022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shivanand</cp:lastModifiedBy>
  <dcterms:created xsi:type="dcterms:W3CDTF">2006-09-16T00:00:00Z</dcterms:created>
  <dcterms:modified xsi:type="dcterms:W3CDTF">2022-06-06T10:48:09Z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AE1B333EE05149E5BD9AD4D21E99FDF0</vt:lpwstr>
  </property>
  <property fmtid="{D5CDD505-2E9C-101B-9397-08002B2CF9AE}" pid="3" name="KSOProductBuildVer">
    <vt:lpwstr>1033-11.2.0.11130</vt:lpwstr>
  </property>
</Properties>
</file>