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9095" windowHeight="7440"/>
  </bookViews>
  <sheets>
    <sheet name="RERA sold units details" sheetId="1" r:id="rId1"/>
  </sheets>
  <definedNames>
    <definedName name="_xlnm._FilterDatabase" localSheetId="0" hidden="1">'RERA sold units details'!$A$5:$P$151</definedName>
    <definedName name="_xlnm.Print_Titles" localSheetId="0">'RERA sold units details'!$5:$5</definedName>
  </definedNames>
  <calcPr calcId="124519"/>
</workbook>
</file>

<file path=xl/calcChain.xml><?xml version="1.0" encoding="utf-8"?>
<calcChain xmlns="http://schemas.openxmlformats.org/spreadsheetml/2006/main">
  <c r="D144" i="1"/>
  <c r="D145"/>
  <c r="N145"/>
  <c r="P145" s="1"/>
  <c r="N141"/>
  <c r="P141" s="1"/>
  <c r="N144"/>
  <c r="O144" s="1"/>
  <c r="D141"/>
  <c r="D138"/>
  <c r="N138"/>
  <c r="P138" s="1"/>
  <c r="M137"/>
  <c r="N137" s="1"/>
  <c r="O137" s="1"/>
  <c r="M127"/>
  <c r="N127" s="1"/>
  <c r="O127" s="1"/>
  <c r="N102"/>
  <c r="P102" s="1"/>
  <c r="D102"/>
  <c r="N92"/>
  <c r="P92" s="1"/>
  <c r="D92"/>
  <c r="M85"/>
  <c r="N85" s="1"/>
  <c r="O85" s="1"/>
  <c r="M81"/>
  <c r="N81" s="1"/>
  <c r="O81" s="1"/>
  <c r="M79"/>
  <c r="N79" s="1"/>
  <c r="O79" s="1"/>
  <c r="M57"/>
  <c r="N57" s="1"/>
  <c r="O57" s="1"/>
  <c r="M56"/>
  <c r="N56" s="1"/>
  <c r="O56" s="1"/>
  <c r="M51"/>
  <c r="M34"/>
  <c r="N34" s="1"/>
  <c r="O34" s="1"/>
  <c r="M29"/>
  <c r="N29" s="1"/>
  <c r="O29" s="1"/>
  <c r="L151"/>
  <c r="K151"/>
  <c r="J151"/>
  <c r="I151"/>
  <c r="H151"/>
  <c r="G151"/>
  <c r="C151"/>
  <c r="N149"/>
  <c r="O149" s="1"/>
  <c r="D149"/>
  <c r="N148"/>
  <c r="O148" s="1"/>
  <c r="D148"/>
  <c r="N147"/>
  <c r="O147" s="1"/>
  <c r="D147"/>
  <c r="N146"/>
  <c r="O146" s="1"/>
  <c r="D146"/>
  <c r="N143"/>
  <c r="O143" s="1"/>
  <c r="D143"/>
  <c r="N142"/>
  <c r="O142" s="1"/>
  <c r="D142"/>
  <c r="N140"/>
  <c r="O140" s="1"/>
  <c r="D140"/>
  <c r="N139"/>
  <c r="O139" s="1"/>
  <c r="D139"/>
  <c r="D137"/>
  <c r="N136"/>
  <c r="O136" s="1"/>
  <c r="D136"/>
  <c r="N135"/>
  <c r="O135" s="1"/>
  <c r="D135"/>
  <c r="N134"/>
  <c r="O134" s="1"/>
  <c r="D134"/>
  <c r="N133"/>
  <c r="O133" s="1"/>
  <c r="D133"/>
  <c r="N132"/>
  <c r="O132" s="1"/>
  <c r="D132"/>
  <c r="N131"/>
  <c r="O131" s="1"/>
  <c r="D131"/>
  <c r="N130"/>
  <c r="O130" s="1"/>
  <c r="D130"/>
  <c r="N129"/>
  <c r="O129" s="1"/>
  <c r="D129"/>
  <c r="N128"/>
  <c r="O128" s="1"/>
  <c r="D128"/>
  <c r="D127"/>
  <c r="N126"/>
  <c r="O126" s="1"/>
  <c r="D126"/>
  <c r="N125"/>
  <c r="O125" s="1"/>
  <c r="D125"/>
  <c r="N124"/>
  <c r="O124" s="1"/>
  <c r="D124"/>
  <c r="N123"/>
  <c r="O123" s="1"/>
  <c r="D123"/>
  <c r="N122"/>
  <c r="O122" s="1"/>
  <c r="D122"/>
  <c r="N121"/>
  <c r="O121" s="1"/>
  <c r="D121"/>
  <c r="N120"/>
  <c r="O120" s="1"/>
  <c r="D120"/>
  <c r="N119"/>
  <c r="O119" s="1"/>
  <c r="D119"/>
  <c r="N118"/>
  <c r="O118" s="1"/>
  <c r="D118"/>
  <c r="N117"/>
  <c r="O117" s="1"/>
  <c r="D117"/>
  <c r="N116"/>
  <c r="O116" s="1"/>
  <c r="D116"/>
  <c r="N115"/>
  <c r="O115" s="1"/>
  <c r="D115"/>
  <c r="N114"/>
  <c r="O114" s="1"/>
  <c r="D114"/>
  <c r="N113"/>
  <c r="O113" s="1"/>
  <c r="D113"/>
  <c r="N112"/>
  <c r="O112" s="1"/>
  <c r="D112"/>
  <c r="N111"/>
  <c r="O111" s="1"/>
  <c r="D111"/>
  <c r="N110"/>
  <c r="O110" s="1"/>
  <c r="D110"/>
  <c r="N109"/>
  <c r="O109" s="1"/>
  <c r="D109"/>
  <c r="N108"/>
  <c r="O108" s="1"/>
  <c r="D108"/>
  <c r="N107"/>
  <c r="O107" s="1"/>
  <c r="D107"/>
  <c r="N106"/>
  <c r="O106" s="1"/>
  <c r="D106"/>
  <c r="N105"/>
  <c r="O105" s="1"/>
  <c r="D105"/>
  <c r="N104"/>
  <c r="O104" s="1"/>
  <c r="D104"/>
  <c r="N103"/>
  <c r="O103" s="1"/>
  <c r="D103"/>
  <c r="N101"/>
  <c r="O101" s="1"/>
  <c r="D101"/>
  <c r="N100"/>
  <c r="O100" s="1"/>
  <c r="D100"/>
  <c r="N99"/>
  <c r="O99" s="1"/>
  <c r="D99"/>
  <c r="N98"/>
  <c r="O98" s="1"/>
  <c r="D98"/>
  <c r="N97"/>
  <c r="O97" s="1"/>
  <c r="D97"/>
  <c r="N96"/>
  <c r="O96" s="1"/>
  <c r="D96"/>
  <c r="N95"/>
  <c r="O95" s="1"/>
  <c r="D95"/>
  <c r="N94"/>
  <c r="O94" s="1"/>
  <c r="D94"/>
  <c r="N93"/>
  <c r="O93" s="1"/>
  <c r="D93"/>
  <c r="N91"/>
  <c r="O91" s="1"/>
  <c r="D91"/>
  <c r="N90"/>
  <c r="O90" s="1"/>
  <c r="D90"/>
  <c r="N89"/>
  <c r="O89" s="1"/>
  <c r="D89"/>
  <c r="N88"/>
  <c r="O88" s="1"/>
  <c r="D88"/>
  <c r="N87"/>
  <c r="O87" s="1"/>
  <c r="D87"/>
  <c r="N86"/>
  <c r="O86" s="1"/>
  <c r="D86"/>
  <c r="D85"/>
  <c r="N84"/>
  <c r="O84" s="1"/>
  <c r="D84"/>
  <c r="N83"/>
  <c r="O83" s="1"/>
  <c r="D83"/>
  <c r="N82"/>
  <c r="O82" s="1"/>
  <c r="D82"/>
  <c r="D81"/>
  <c r="N80"/>
  <c r="O80" s="1"/>
  <c r="D80"/>
  <c r="D79"/>
  <c r="N78"/>
  <c r="O78" s="1"/>
  <c r="D78"/>
  <c r="N77"/>
  <c r="O77" s="1"/>
  <c r="D77"/>
  <c r="N76"/>
  <c r="O76" s="1"/>
  <c r="D76"/>
  <c r="N75"/>
  <c r="O75" s="1"/>
  <c r="D75"/>
  <c r="N74"/>
  <c r="O74" s="1"/>
  <c r="D74"/>
  <c r="N73"/>
  <c r="O73" s="1"/>
  <c r="D73"/>
  <c r="N72"/>
  <c r="O72" s="1"/>
  <c r="D72"/>
  <c r="N71"/>
  <c r="O71" s="1"/>
  <c r="D71"/>
  <c r="N70"/>
  <c r="O70" s="1"/>
  <c r="D70"/>
  <c r="N69"/>
  <c r="O69" s="1"/>
  <c r="D69"/>
  <c r="N68"/>
  <c r="O68" s="1"/>
  <c r="D68"/>
  <c r="N67"/>
  <c r="O67" s="1"/>
  <c r="D67"/>
  <c r="N66"/>
  <c r="O66" s="1"/>
  <c r="D66"/>
  <c r="N65"/>
  <c r="O65" s="1"/>
  <c r="D65"/>
  <c r="N64"/>
  <c r="O64" s="1"/>
  <c r="D64"/>
  <c r="N63"/>
  <c r="O63" s="1"/>
  <c r="D63"/>
  <c r="N62"/>
  <c r="O62" s="1"/>
  <c r="D62"/>
  <c r="N61"/>
  <c r="O61" s="1"/>
  <c r="D61"/>
  <c r="N60"/>
  <c r="O60" s="1"/>
  <c r="D60"/>
  <c r="N59"/>
  <c r="O59" s="1"/>
  <c r="D59"/>
  <c r="N58"/>
  <c r="O58" s="1"/>
  <c r="D58"/>
  <c r="D57"/>
  <c r="D56"/>
  <c r="N55"/>
  <c r="O55" s="1"/>
  <c r="D55"/>
  <c r="N54"/>
  <c r="O54" s="1"/>
  <c r="D54"/>
  <c r="N53"/>
  <c r="O53" s="1"/>
  <c r="D53"/>
  <c r="N52"/>
  <c r="O52" s="1"/>
  <c r="D52"/>
  <c r="N51"/>
  <c r="O51" s="1"/>
  <c r="D51"/>
  <c r="N50"/>
  <c r="O50" s="1"/>
  <c r="D50"/>
  <c r="N49"/>
  <c r="O49" s="1"/>
  <c r="D49"/>
  <c r="N48"/>
  <c r="O48" s="1"/>
  <c r="D48"/>
  <c r="N47"/>
  <c r="O47" s="1"/>
  <c r="D47"/>
  <c r="N46"/>
  <c r="O46" s="1"/>
  <c r="D46"/>
  <c r="N45"/>
  <c r="O45" s="1"/>
  <c r="D45"/>
  <c r="N44"/>
  <c r="O44" s="1"/>
  <c r="D44"/>
  <c r="N43"/>
  <c r="O43" s="1"/>
  <c r="D43"/>
  <c r="N42"/>
  <c r="O42" s="1"/>
  <c r="D42"/>
  <c r="N41"/>
  <c r="O41" s="1"/>
  <c r="D41"/>
  <c r="N40"/>
  <c r="O40" s="1"/>
  <c r="D40"/>
  <c r="N39"/>
  <c r="O39" s="1"/>
  <c r="D39"/>
  <c r="N38"/>
  <c r="O38" s="1"/>
  <c r="D38"/>
  <c r="N37"/>
  <c r="O37" s="1"/>
  <c r="D37"/>
  <c r="N36"/>
  <c r="O36" s="1"/>
  <c r="D36"/>
  <c r="N35"/>
  <c r="O35" s="1"/>
  <c r="D35"/>
  <c r="D34"/>
  <c r="N33"/>
  <c r="O33" s="1"/>
  <c r="D33"/>
  <c r="N32"/>
  <c r="O32" s="1"/>
  <c r="D32"/>
  <c r="N31"/>
  <c r="O31" s="1"/>
  <c r="D31"/>
  <c r="N30"/>
  <c r="O30" s="1"/>
  <c r="D30"/>
  <c r="D29"/>
  <c r="N28"/>
  <c r="O28" s="1"/>
  <c r="D28"/>
  <c r="N27"/>
  <c r="O27" s="1"/>
  <c r="D27"/>
  <c r="N26"/>
  <c r="O26" s="1"/>
  <c r="D26"/>
  <c r="N25"/>
  <c r="O25" s="1"/>
  <c r="D25"/>
  <c r="N24"/>
  <c r="O24" s="1"/>
  <c r="D24"/>
  <c r="N23"/>
  <c r="O23" s="1"/>
  <c r="D23"/>
  <c r="N22"/>
  <c r="O22" s="1"/>
  <c r="D22"/>
  <c r="N21"/>
  <c r="O21" s="1"/>
  <c r="D21"/>
  <c r="N20"/>
  <c r="O20" s="1"/>
  <c r="D20"/>
  <c r="N19"/>
  <c r="O19" s="1"/>
  <c r="D19"/>
  <c r="N18"/>
  <c r="O18" s="1"/>
  <c r="D18"/>
  <c r="N17"/>
  <c r="O17" s="1"/>
  <c r="D17"/>
  <c r="N16"/>
  <c r="O16" s="1"/>
  <c r="D16"/>
  <c r="N15"/>
  <c r="O15" s="1"/>
  <c r="D15"/>
  <c r="N14"/>
  <c r="O14" s="1"/>
  <c r="D14"/>
  <c r="N13"/>
  <c r="O13" s="1"/>
  <c r="D13"/>
  <c r="N12"/>
  <c r="O12" s="1"/>
  <c r="D12"/>
  <c r="N11"/>
  <c r="O11" s="1"/>
  <c r="D11"/>
  <c r="N10"/>
  <c r="O10" s="1"/>
  <c r="D10"/>
  <c r="N9"/>
  <c r="O9" s="1"/>
  <c r="D9"/>
  <c r="N8"/>
  <c r="O8" s="1"/>
  <c r="D8"/>
  <c r="N7"/>
  <c r="O7" s="1"/>
  <c r="D7"/>
  <c r="N6"/>
  <c r="O6" s="1"/>
  <c r="D6"/>
  <c r="O145" l="1"/>
  <c r="O141"/>
  <c r="P144"/>
  <c r="O138"/>
  <c r="O102"/>
  <c r="O92"/>
  <c r="D151"/>
  <c r="M151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3"/>
  <c r="P94"/>
  <c r="P95"/>
  <c r="P96"/>
  <c r="P97"/>
  <c r="P98"/>
  <c r="P99"/>
  <c r="P100"/>
  <c r="P101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9"/>
  <c r="P140"/>
  <c r="P142"/>
  <c r="P143"/>
  <c r="P146"/>
  <c r="P147"/>
  <c r="P148"/>
  <c r="P149"/>
  <c r="N151"/>
  <c r="O151" l="1"/>
  <c r="P151"/>
</calcChain>
</file>

<file path=xl/sharedStrings.xml><?xml version="1.0" encoding="utf-8"?>
<sst xmlns="http://schemas.openxmlformats.org/spreadsheetml/2006/main" count="315" uniqueCount="312">
  <si>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</si>
  <si>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</si>
  <si>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</si>
  <si>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</si>
  <si>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</si>
  <si>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</si>
  <si>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</si>
  <si>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</si>
  <si>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 xml:space="preserve">Statement for period upto 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</si>
  <si>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</si>
  <si>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</si>
  <si>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</si>
  <si>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</si>
  <si>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</si>
  <si>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</si>
  <si>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</si>
  <si>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</si>
  <si>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</si>
  <si>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</si>
  <si>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</si>
  <si>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</si>
  <si>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Receipts -          FY 22-23</t>
  </si>
  <si>
    <t>Total Receipts</t>
  </si>
  <si>
    <t>Balance receivable</t>
  </si>
  <si>
    <t>Total Receipts without GST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</si>
  <si>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</si>
  <si>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</si>
  <si>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</si>
  <si>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</si>
  <si>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</si>
  <si>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</si>
  <si>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</si>
  <si>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</si>
  <si>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</si>
  <si>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</si>
  <si>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</si>
  <si>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</si>
  <si>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</si>
  <si>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</si>
  <si>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</si>
  <si>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</si>
  <si>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</si>
  <si>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</si>
  <si>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</si>
  <si>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</si>
  <si>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</si>
  <si>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</si>
  <si>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</si>
  <si>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</si>
  <si>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</si>
  <si>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</si>
  <si>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</si>
  <si>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</si>
  <si>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</si>
  <si>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</si>
  <si>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</si>
  <si>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</si>
  <si>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</si>
  <si>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</si>
  <si>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</si>
  <si>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</si>
  <si>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</si>
  <si>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</si>
  <si>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</si>
  <si>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</si>
  <si>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</si>
  <si>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</si>
  <si>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</si>
  <si>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</si>
  <si>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</si>
  <si>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</si>
  <si>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</si>
  <si>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</si>
  <si>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</si>
  <si>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</si>
  <si>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</si>
  <si>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</si>
  <si>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</si>
  <si>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</si>
  <si>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</si>
  <si>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</si>
  <si>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</si>
  <si>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</si>
  <si>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</si>
  <si>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</si>
  <si>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</si>
  <si>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</si>
  <si>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</si>
  <si>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</si>
  <si>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</si>
  <si>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</si>
  <si>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</si>
  <si>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</si>
  <si>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</si>
  <si>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</si>
  <si>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</si>
  <si>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</si>
  <si>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</si>
  <si>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</si>
  <si>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</si>
  <si>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</si>
  <si>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</si>
  <si>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</si>
  <si>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</si>
  <si>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</si>
  <si>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</si>
  <si>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</si>
  <si>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</si>
  <si>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</si>
  <si>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</si>
  <si>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</si>
  <si>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</si>
  <si>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</si>
  <si>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</si>
  <si>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</si>
  <si>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</si>
  <si>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</si>
  <si>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</si>
  <si>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</si>
  <si>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</si>
  <si>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</si>
  <si>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</si>
  <si>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</si>
  <si>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</si>
  <si>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</si>
  <si>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</si>
  <si>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</si>
  <si>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</si>
  <si>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</si>
  <si>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</si>
  <si>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</si>
  <si>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</si>
  <si>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</si>
  <si>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</si>
  <si>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</si>
  <si>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</si>
  <si>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</si>
  <si>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</si>
  <si>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</si>
  <si>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</si>
  <si>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</si>
  <si>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</si>
  <si>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</si>
  <si>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</si>
  <si>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</si>
  <si>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</si>
  <si>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</si>
  <si>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</si>
  <si>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</si>
  <si>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</si>
  <si>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 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</si>
  <si>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</si>
  <si>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</si>
  <si>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</si>
  <si>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</si>
  <si>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</si>
  <si>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</si>
  <si>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</si>
  <si>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</si>
  <si>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</si>
  <si>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</si>
  <si>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</si>
  <si>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</si>
  <si>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</si>
  <si>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 R Prasad Rao</t>
  </si>
  <si>
    <t>C-406</t>
  </si>
  <si>
    <t>Mr.S Satish</t>
  </si>
  <si>
    <t>C-501</t>
  </si>
  <si>
    <t>Mr.O.Vasudeva Sharma/Mrs.O.Naga Sudha</t>
  </si>
  <si>
    <t>C-505</t>
  </si>
  <si>
    <t>Mr.Sanjoy Bhattacharjee</t>
  </si>
  <si>
    <t>C-507</t>
  </si>
  <si>
    <t>Mrs.Shylaja Amaram</t>
  </si>
  <si>
    <t>C-604</t>
  </si>
  <si>
    <t>Mr.Sujat Kumar Mishra</t>
  </si>
  <si>
    <t>C-607</t>
  </si>
  <si>
    <t>Mrs.Shilpa &amp; Mr.Hari Krshna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</si>
  <si>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</si>
  <si>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</si>
  <si>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</si>
  <si>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</si>
  <si>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</si>
  <si>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</si>
  <si>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</si>
  <si>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</si>
  <si>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</si>
  <si>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</si>
  <si>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</si>
  <si>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</si>
  <si>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D-307</t>
  </si>
  <si>
    <t>Ms.Geetha</t>
  </si>
  <si>
    <t>D-308</t>
  </si>
  <si>
    <t>Mr.Kollipara Mohan Rao</t>
  </si>
  <si>
    <t>D-402</t>
  </si>
  <si>
    <t>Mr.Sudheer 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</si>
  <si>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</si>
  <si>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</si>
  <si>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</si>
  <si>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</si>
  <si>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</si>
  <si>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</si>
  <si>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</si>
  <si>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</si>
  <si>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</si>
  <si>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Mrs.Swaroopa Devi Naidu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</si>
  <si>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</si>
  <si>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</si>
  <si>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</si>
  <si>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</si>
  <si>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</si>
  <si>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</si>
  <si>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</si>
  <si>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</si>
  <si>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D-604</t>
  </si>
  <si>
    <t>Ms.Neeta rao</t>
  </si>
  <si>
    <t>D-605</t>
  </si>
  <si>
    <t>Mr.G Naveen Reddy</t>
  </si>
  <si>
    <t>D-608</t>
  </si>
  <si>
    <t>Mr.A Ram Prasad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</si>
  <si>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</si>
  <si>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</si>
  <si>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</si>
  <si>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</si>
  <si>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</si>
  <si>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</si>
  <si>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</si>
  <si>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</si>
  <si>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</si>
  <si>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</si>
  <si>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</si>
  <si>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</si>
  <si>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</si>
  <si>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</si>
  <si>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</si>
  <si>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</si>
  <si>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</si>
  <si>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</si>
  <si>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</si>
  <si>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</si>
  <si>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</si>
  <si>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</si>
  <si>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</si>
  <si>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</si>
  <si>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</si>
  <si>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F-506</t>
  </si>
  <si>
    <t>Mrs.G Shiva Kumari</t>
  </si>
  <si>
    <t>F-602</t>
  </si>
  <si>
    <t>Ms.Padmaja Rani &amp; Naimisha</t>
  </si>
  <si>
    <t>F-603</t>
  </si>
  <si>
    <t>Ms.Asra Fatima</t>
  </si>
  <si>
    <t>F-606</t>
  </si>
  <si>
    <t>Mr.Meet Bharat Mehta</t>
  </si>
  <si>
    <t>G-103</t>
  </si>
  <si>
    <t>Mrs.Sushama Patwardhan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</si>
  <si>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</si>
  <si>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</si>
  <si>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</si>
  <si>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</si>
  <si>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</si>
  <si>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</si>
  <si>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</si>
  <si>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</si>
  <si>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</si>
  <si>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</si>
  <si>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</si>
  <si>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</si>
  <si>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</si>
  <si>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</si>
  <si>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</si>
  <si>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</si>
  <si>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</si>
  <si>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</si>
  <si>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</si>
  <si>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</si>
  <si>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</si>
  <si>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</si>
  <si>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</si>
  <si>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</si>
  <si>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G-507</t>
  </si>
  <si>
    <t>Mr.PV Ravi Kiran</t>
  </si>
  <si>
    <t>G-601</t>
  </si>
  <si>
    <t>Mr.Karthik Mylavarupu</t>
  </si>
  <si>
    <t>G-604</t>
  </si>
  <si>
    <t>Mrs.Neeta Rao</t>
  </si>
  <si>
    <t>G-607</t>
  </si>
  <si>
    <t>Mr.Surya Kiran</t>
  </si>
  <si>
    <t>H-207</t>
  </si>
  <si>
    <t>Mr.Srinivas Vempala</t>
  </si>
  <si>
    <t>H-301</t>
  </si>
  <si>
    <t>Mr.Satish Sonbarao Gudup</t>
  </si>
  <si>
    <t>H-504</t>
  </si>
  <si>
    <t>H-505</t>
  </si>
  <si>
    <t>H-507</t>
  </si>
  <si>
    <t>H-607</t>
  </si>
  <si>
    <t>TOTAL</t>
  </si>
  <si>
    <t>Apr to July-2022</t>
  </si>
  <si>
    <t>D-403</t>
  </si>
  <si>
    <t>Mr.P N R Raghu Narayana</t>
  </si>
  <si>
    <t>D-602</t>
  </si>
  <si>
    <t>Mr.Sandeep Reddy</t>
  </si>
  <si>
    <t>G-603</t>
  </si>
  <si>
    <t>Mrs.Ramala Kavitha</t>
  </si>
  <si>
    <t>H-105</t>
  </si>
  <si>
    <t>Mr.Alok Kanti Samaddar</t>
  </si>
  <si>
    <t>Mr.E.Venkat Sridhar</t>
  </si>
  <si>
    <t>H-304</t>
  </si>
  <si>
    <t>H-405</t>
  </si>
  <si>
    <t>Mr.Kanakaiah Mallaiah Kondur</t>
  </si>
  <si>
    <t>Mr.Mahesh Rathod</t>
  </si>
  <si>
    <t>Mr.M.S Raghavendra Rao</t>
  </si>
  <si>
    <t>Mr.M.V.N Abhishek Rao</t>
  </si>
  <si>
    <t>Mr.Jnanesha A.C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</si>
</sst>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[$-409]d/mmm/yy;@"/>
    <numFmt numFmtId="165" formatCode="_ * #,##0_ ;_ * \-#,##0_ ;_ * &quot;-&quot;??_ ;_ @_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43" fontId="2" fillId="0" borderId="0" xfId="1" applyFont="1" applyBorder="1"/>
    <xf numFmtId="0" fontId="2" fillId="0" borderId="0" xfId="0" applyFont="1" applyBorder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2" fillId="0" borderId="0" xfId="1" applyNumberFormat="1" applyFont="1" applyBorder="1"/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5" fontId="2" fillId="0" borderId="0" xfId="1" applyNumberFormat="1" applyFont="1" applyFill="1" applyBorder="1"/>
    <xf numFmtId="164" fontId="2" fillId="0" borderId="0" xfId="0" applyNumberFormat="1" applyFont="1" applyFill="1" applyBorder="1" applyAlignment="1">
      <alignment horizontal="left"/>
    </xf>
    <xf numFmtId="43" fontId="2" fillId="0" borderId="0" xfId="1" applyFont="1" applyFill="1" applyBorder="1"/>
    <xf numFmtId="0" fontId="3" fillId="0" borderId="0" xfId="0" applyFont="1" applyFill="1" applyBorder="1"/>
    <xf numFmtId="165" fontId="2" fillId="0" borderId="0" xfId="1" applyNumberFormat="1" applyFont="1" applyBorder="1"/>
    <xf numFmtId="164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43" fontId="2" fillId="0" borderId="1" xfId="1" applyFont="1" applyFill="1" applyBorder="1"/>
    <xf numFmtId="165" fontId="2" fillId="0" borderId="1" xfId="0" applyNumberFormat="1" applyFont="1" applyFill="1" applyBorder="1"/>
    <xf numFmtId="165" fontId="2" fillId="0" borderId="1" xfId="1" applyNumberFormat="1" applyFont="1" applyFill="1" applyBorder="1"/>
    <xf numFmtId="0" fontId="3" fillId="0" borderId="1" xfId="0" applyFont="1" applyFill="1" applyBorder="1"/>
    <xf numFmtId="164" fontId="2" fillId="0" borderId="1" xfId="1" applyNumberFormat="1" applyFont="1" applyFill="1" applyBorder="1"/>
    <xf numFmtId="164" fontId="3" fillId="0" borderId="0" xfId="1" applyNumberFormat="1" applyFont="1" applyBorder="1"/>
    <xf numFmtId="43" fontId="3" fillId="0" borderId="0" xfId="0" applyNumberFormat="1" applyFont="1" applyBorder="1"/>
    <xf numFmtId="165" fontId="4" fillId="0" borderId="0" xfId="1" applyNumberFormat="1" applyFont="1" applyFill="1" applyBorder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5"/>
  <sheetViews>
    <sheetView tabSelected="1"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M153" sqref="A153:XFD153"/>
    </sheetView>
  </sheetViews>
  <sheetFormatPr defaultRowHeight="12.75"/>
  <cols>
    <col min="1" max="1" width="5.28515625" style="2" customWidth="1"/>
    <col min="2" max="2" width="6.7109375" style="2" customWidth="1"/>
    <col min="3" max="3" width="8.42578125" style="2" bestFit="1" customWidth="1"/>
    <col min="4" max="4" width="6.7109375" style="5" customWidth="1"/>
    <col min="5" max="5" width="21.85546875" style="5" customWidth="1"/>
    <col min="6" max="6" width="9" style="26" customWidth="1"/>
    <col min="7" max="7" width="13.7109375" style="2" bestFit="1" customWidth="1"/>
    <col min="8" max="8" width="9.28515625" style="5" hidden="1" customWidth="1"/>
    <col min="9" max="9" width="9" style="5" hidden="1" customWidth="1"/>
    <col min="10" max="10" width="11.28515625" style="5" customWidth="1"/>
    <col min="11" max="11" width="11.140625" style="2" customWidth="1"/>
    <col min="12" max="12" width="12.140625" style="2" bestFit="1" customWidth="1"/>
    <col min="13" max="13" width="12.140625" style="2" customWidth="1"/>
    <col min="14" max="14" width="9.5703125" style="2" customWidth="1"/>
    <col min="15" max="15" width="10.85546875" style="2" bestFit="1" customWidth="1"/>
    <col min="16" max="16" width="10.140625" style="2" customWidth="1"/>
    <col min="17" max="16384" width="9.140625" style="2"/>
  </cols>
  <sheetData>
    <row r="1" spans="1:16">
      <c r="A1" s="1" t="s">
        <v>0</v>
      </c>
      <c r="B1" s="1"/>
      <c r="D1" s="3"/>
      <c r="E1" s="4" t="s">
        <v>1</v>
      </c>
      <c r="F1" s="1" t="s">
        <v>2</v>
      </c>
      <c r="G1" s="1"/>
      <c r="H1" s="1"/>
      <c r="J1" s="4" t="s">
        <v>3</v>
      </c>
      <c r="K1" s="1"/>
      <c r="L1" s="1"/>
      <c r="M1" s="1"/>
      <c r="N1" s="1"/>
      <c r="O1" s="1"/>
      <c r="P1" s="1"/>
    </row>
    <row r="2" spans="1:16">
      <c r="A2" s="1" t="s">
        <v>4</v>
      </c>
      <c r="B2" s="1"/>
      <c r="D2" s="3"/>
      <c r="E2" s="4" t="s">
        <v>5</v>
      </c>
      <c r="F2" s="1" t="s">
        <v>6</v>
      </c>
      <c r="G2" s="1"/>
      <c r="H2" s="1"/>
      <c r="J2" s="6">
        <v>44770</v>
      </c>
      <c r="K2" s="1"/>
      <c r="L2" s="1"/>
      <c r="M2" s="1"/>
      <c r="N2" s="1"/>
      <c r="O2" s="1"/>
      <c r="P2" s="1"/>
    </row>
    <row r="3" spans="1:16">
      <c r="A3" s="1" t="s">
        <v>7</v>
      </c>
      <c r="B3" s="1"/>
      <c r="D3" s="3"/>
      <c r="E3" s="4"/>
      <c r="F3" s="1" t="s">
        <v>8</v>
      </c>
      <c r="G3" s="1"/>
      <c r="H3" s="1"/>
      <c r="J3" s="7" t="s">
        <v>295</v>
      </c>
      <c r="K3" s="1"/>
      <c r="L3" s="1"/>
      <c r="M3" s="1"/>
      <c r="N3" s="1"/>
      <c r="O3" s="1"/>
      <c r="P3" s="1"/>
    </row>
    <row r="4" spans="1:16">
      <c r="D4" s="3"/>
      <c r="E4" s="3"/>
      <c r="F4" s="8"/>
      <c r="H4" s="3"/>
      <c r="I4" s="3"/>
      <c r="J4" s="3"/>
      <c r="K4" s="1"/>
      <c r="L4" s="1"/>
      <c r="M4" s="1"/>
      <c r="N4" s="1"/>
      <c r="O4" s="1"/>
    </row>
    <row r="5" spans="1:16" s="11" customFormat="1" ht="48">
      <c r="A5" s="9" t="s">
        <v>9</v>
      </c>
      <c r="B5" s="9" t="s">
        <v>10</v>
      </c>
      <c r="C5" s="9" t="s">
        <v>11</v>
      </c>
      <c r="D5" s="9" t="s">
        <v>12</v>
      </c>
      <c r="E5" s="9" t="s">
        <v>13</v>
      </c>
      <c r="F5" s="10" t="s">
        <v>14</v>
      </c>
      <c r="G5" s="9" t="s">
        <v>15</v>
      </c>
      <c r="H5" s="9" t="s">
        <v>16</v>
      </c>
      <c r="I5" s="9" t="s">
        <v>17</v>
      </c>
      <c r="J5" s="9" t="s">
        <v>18</v>
      </c>
      <c r="K5" s="9" t="s">
        <v>19</v>
      </c>
      <c r="L5" s="9" t="s">
        <v>20</v>
      </c>
      <c r="M5" s="9" t="s">
        <v>21</v>
      </c>
      <c r="N5" s="9" t="s">
        <v>22</v>
      </c>
      <c r="O5" s="9" t="s">
        <v>23</v>
      </c>
      <c r="P5" s="9" t="s">
        <v>24</v>
      </c>
    </row>
    <row r="6" spans="1:16" s="17" customFormat="1" ht="12.95" customHeight="1">
      <c r="A6" s="12">
        <v>1</v>
      </c>
      <c r="B6" s="13" t="s">
        <v>25</v>
      </c>
      <c r="C6" s="13">
        <v>1360</v>
      </c>
      <c r="D6" s="14">
        <f t="shared" ref="D6:D69" si="0">G6/C6</f>
        <v>4186.0294117647063</v>
      </c>
      <c r="E6" s="13" t="s">
        <v>26</v>
      </c>
      <c r="F6" s="15">
        <v>43738</v>
      </c>
      <c r="G6" s="14">
        <v>5693000</v>
      </c>
      <c r="H6" s="16">
        <v>0</v>
      </c>
      <c r="I6" s="16">
        <v>0</v>
      </c>
      <c r="J6" s="14">
        <v>1534640</v>
      </c>
      <c r="K6" s="14">
        <v>3255300</v>
      </c>
      <c r="L6" s="14">
        <v>1500000</v>
      </c>
      <c r="M6" s="14">
        <v>0</v>
      </c>
      <c r="N6" s="14">
        <f>SUM(H6:M6)</f>
        <v>6289940</v>
      </c>
      <c r="O6" s="14">
        <f t="shared" ref="O6:O69" si="1">G6-N6</f>
        <v>-596940</v>
      </c>
      <c r="P6" s="14">
        <f t="shared" ref="P6:P71" si="2">N6*100/105</f>
        <v>5990419.0476190476</v>
      </c>
    </row>
    <row r="7" spans="1:16" s="17" customFormat="1" ht="12.95" customHeight="1">
      <c r="A7" s="12">
        <v>2</v>
      </c>
      <c r="B7" s="13" t="s">
        <v>27</v>
      </c>
      <c r="C7" s="13">
        <v>1360</v>
      </c>
      <c r="D7" s="14">
        <f t="shared" si="0"/>
        <v>4236.0294117647063</v>
      </c>
      <c r="E7" s="13" t="s">
        <v>28</v>
      </c>
      <c r="F7" s="15">
        <v>43829</v>
      </c>
      <c r="G7" s="14">
        <v>5761000</v>
      </c>
      <c r="H7" s="16">
        <v>0</v>
      </c>
      <c r="I7" s="16">
        <v>0</v>
      </c>
      <c r="J7" s="14">
        <v>1531000</v>
      </c>
      <c r="K7" s="14">
        <v>3147483</v>
      </c>
      <c r="L7" s="14">
        <v>1376000</v>
      </c>
      <c r="M7" s="14">
        <v>0</v>
      </c>
      <c r="N7" s="14">
        <f t="shared" ref="N7:N70" si="3">SUM(H7:M7)</f>
        <v>6054483</v>
      </c>
      <c r="O7" s="14">
        <f t="shared" si="1"/>
        <v>-293483</v>
      </c>
      <c r="P7" s="14">
        <f t="shared" si="2"/>
        <v>5766174.2857142854</v>
      </c>
    </row>
    <row r="8" spans="1:16" s="17" customFormat="1" ht="12.95" customHeight="1">
      <c r="A8" s="12">
        <v>3</v>
      </c>
      <c r="B8" s="13" t="s">
        <v>29</v>
      </c>
      <c r="C8" s="13">
        <v>1360</v>
      </c>
      <c r="D8" s="14">
        <f t="shared" si="0"/>
        <v>3985.294117647059</v>
      </c>
      <c r="E8" s="13" t="s">
        <v>30</v>
      </c>
      <c r="F8" s="15">
        <v>43717</v>
      </c>
      <c r="G8" s="14">
        <v>5420000</v>
      </c>
      <c r="H8" s="16">
        <v>0</v>
      </c>
      <c r="I8" s="16">
        <v>0</v>
      </c>
      <c r="J8" s="14">
        <v>1355000</v>
      </c>
      <c r="K8" s="14">
        <v>2250000</v>
      </c>
      <c r="L8" s="14">
        <v>2092000</v>
      </c>
      <c r="M8" s="14">
        <v>0</v>
      </c>
      <c r="N8" s="14">
        <f t="shared" si="3"/>
        <v>5697000</v>
      </c>
      <c r="O8" s="14">
        <f t="shared" si="1"/>
        <v>-277000</v>
      </c>
      <c r="P8" s="14">
        <f t="shared" si="2"/>
        <v>5425714.2857142854</v>
      </c>
    </row>
    <row r="9" spans="1:16" s="17" customFormat="1" ht="12.95" customHeight="1">
      <c r="A9" s="12">
        <v>4</v>
      </c>
      <c r="B9" s="13" t="s">
        <v>31</v>
      </c>
      <c r="C9" s="13">
        <v>1360</v>
      </c>
      <c r="D9" s="14">
        <f t="shared" si="0"/>
        <v>4085.294117647059</v>
      </c>
      <c r="E9" s="13" t="s">
        <v>32</v>
      </c>
      <c r="F9" s="15">
        <v>43716</v>
      </c>
      <c r="G9" s="14">
        <v>5556000</v>
      </c>
      <c r="H9" s="16">
        <v>0</v>
      </c>
      <c r="I9" s="16">
        <v>0</v>
      </c>
      <c r="J9" s="14">
        <v>1503890</v>
      </c>
      <c r="K9" s="14">
        <v>2679400</v>
      </c>
      <c r="L9" s="14">
        <v>1300000</v>
      </c>
      <c r="M9" s="14">
        <v>600000</v>
      </c>
      <c r="N9" s="14">
        <f t="shared" si="3"/>
        <v>6083290</v>
      </c>
      <c r="O9" s="14">
        <f t="shared" si="1"/>
        <v>-527290</v>
      </c>
      <c r="P9" s="14">
        <f t="shared" si="2"/>
        <v>5793609.5238095243</v>
      </c>
    </row>
    <row r="10" spans="1:16" s="17" customFormat="1" ht="12.95" customHeight="1">
      <c r="A10" s="12">
        <v>5</v>
      </c>
      <c r="B10" s="13" t="s">
        <v>33</v>
      </c>
      <c r="C10" s="13">
        <v>1360</v>
      </c>
      <c r="D10" s="14">
        <f t="shared" si="0"/>
        <v>3524.2647058823532</v>
      </c>
      <c r="E10" s="13" t="s">
        <v>34</v>
      </c>
      <c r="F10" s="15">
        <v>43758</v>
      </c>
      <c r="G10" s="14">
        <v>4793000</v>
      </c>
      <c r="H10" s="16">
        <v>0</v>
      </c>
      <c r="I10" s="16">
        <v>0</v>
      </c>
      <c r="J10" s="14">
        <v>620000</v>
      </c>
      <c r="K10" s="14">
        <v>3090000</v>
      </c>
      <c r="L10" s="14">
        <v>1328650</v>
      </c>
      <c r="M10" s="14">
        <v>0</v>
      </c>
      <c r="N10" s="14">
        <f t="shared" si="3"/>
        <v>5038650</v>
      </c>
      <c r="O10" s="14">
        <f t="shared" si="1"/>
        <v>-245650</v>
      </c>
      <c r="P10" s="14">
        <f t="shared" si="2"/>
        <v>4798714.2857142854</v>
      </c>
    </row>
    <row r="11" spans="1:16" s="17" customFormat="1" ht="12.95" customHeight="1">
      <c r="A11" s="12">
        <v>6</v>
      </c>
      <c r="B11" s="13" t="s">
        <v>35</v>
      </c>
      <c r="C11" s="13">
        <v>1360</v>
      </c>
      <c r="D11" s="14">
        <f t="shared" si="0"/>
        <v>4085.294117647059</v>
      </c>
      <c r="E11" s="13" t="s">
        <v>36</v>
      </c>
      <c r="F11" s="15">
        <v>43714</v>
      </c>
      <c r="G11" s="14">
        <v>5556000</v>
      </c>
      <c r="H11" s="16">
        <v>0</v>
      </c>
      <c r="I11" s="16">
        <v>0</v>
      </c>
      <c r="J11" s="14">
        <v>1489000</v>
      </c>
      <c r="K11" s="14">
        <v>2148000</v>
      </c>
      <c r="L11" s="14">
        <v>859000</v>
      </c>
      <c r="M11" s="14">
        <v>1368300</v>
      </c>
      <c r="N11" s="14">
        <f t="shared" si="3"/>
        <v>5864300</v>
      </c>
      <c r="O11" s="14">
        <f t="shared" si="1"/>
        <v>-308300</v>
      </c>
      <c r="P11" s="14">
        <f t="shared" si="2"/>
        <v>5585047.6190476194</v>
      </c>
    </row>
    <row r="12" spans="1:16" s="17" customFormat="1" ht="12.95" customHeight="1">
      <c r="A12" s="12">
        <v>7</v>
      </c>
      <c r="B12" s="13" t="s">
        <v>37</v>
      </c>
      <c r="C12" s="13">
        <v>1360</v>
      </c>
      <c r="D12" s="14">
        <f t="shared" si="0"/>
        <v>4186.7647058823532</v>
      </c>
      <c r="E12" s="13" t="s">
        <v>38</v>
      </c>
      <c r="F12" s="15">
        <v>44294</v>
      </c>
      <c r="G12" s="14">
        <v>5694000</v>
      </c>
      <c r="H12" s="16">
        <v>0</v>
      </c>
      <c r="I12" s="16">
        <v>0</v>
      </c>
      <c r="J12" s="14">
        <v>0</v>
      </c>
      <c r="K12" s="14">
        <v>0</v>
      </c>
      <c r="L12" s="14">
        <v>5694000</v>
      </c>
      <c r="M12" s="14">
        <v>0</v>
      </c>
      <c r="N12" s="14">
        <f t="shared" si="3"/>
        <v>5694000</v>
      </c>
      <c r="O12" s="14">
        <f t="shared" si="1"/>
        <v>0</v>
      </c>
      <c r="P12" s="14">
        <f t="shared" si="2"/>
        <v>5422857.1428571427</v>
      </c>
    </row>
    <row r="13" spans="1:16" s="17" customFormat="1" ht="12.95" customHeight="1">
      <c r="A13" s="12">
        <v>8</v>
      </c>
      <c r="B13" s="13" t="s">
        <v>39</v>
      </c>
      <c r="C13" s="13">
        <v>1360</v>
      </c>
      <c r="D13" s="14">
        <f t="shared" si="0"/>
        <v>4613.2352941176468</v>
      </c>
      <c r="E13" s="13" t="s">
        <v>40</v>
      </c>
      <c r="F13" s="15">
        <v>44310</v>
      </c>
      <c r="G13" s="14">
        <v>6274000</v>
      </c>
      <c r="H13" s="16">
        <v>0</v>
      </c>
      <c r="I13" s="16">
        <v>0</v>
      </c>
      <c r="J13" s="14">
        <v>0</v>
      </c>
      <c r="K13" s="14">
        <v>0</v>
      </c>
      <c r="L13" s="14">
        <v>564740</v>
      </c>
      <c r="M13" s="14">
        <v>0</v>
      </c>
      <c r="N13" s="14">
        <f t="shared" si="3"/>
        <v>564740</v>
      </c>
      <c r="O13" s="14">
        <f t="shared" si="1"/>
        <v>5709260</v>
      </c>
      <c r="P13" s="14">
        <f t="shared" si="2"/>
        <v>537847.61904761905</v>
      </c>
    </row>
    <row r="14" spans="1:16" s="17" customFormat="1" ht="12.95" customHeight="1">
      <c r="A14" s="12">
        <v>9</v>
      </c>
      <c r="B14" s="13" t="s">
        <v>41</v>
      </c>
      <c r="C14" s="13">
        <v>1360</v>
      </c>
      <c r="D14" s="14">
        <f t="shared" si="0"/>
        <v>4186.7647058823532</v>
      </c>
      <c r="E14" s="13" t="s">
        <v>42</v>
      </c>
      <c r="F14" s="15">
        <v>44294</v>
      </c>
      <c r="G14" s="14">
        <v>5694000</v>
      </c>
      <c r="H14" s="16">
        <v>0</v>
      </c>
      <c r="I14" s="16">
        <v>0</v>
      </c>
      <c r="J14" s="14">
        <v>0</v>
      </c>
      <c r="K14" s="14">
        <v>0</v>
      </c>
      <c r="L14" s="14">
        <v>5694094.4000000004</v>
      </c>
      <c r="M14" s="14">
        <v>0</v>
      </c>
      <c r="N14" s="14">
        <f t="shared" si="3"/>
        <v>5694094.4000000004</v>
      </c>
      <c r="O14" s="14">
        <f t="shared" si="1"/>
        <v>-94.400000000372529</v>
      </c>
      <c r="P14" s="14">
        <f t="shared" si="2"/>
        <v>5422947.0476190476</v>
      </c>
    </row>
    <row r="15" spans="1:16" s="17" customFormat="1" ht="12.95" customHeight="1">
      <c r="A15" s="12">
        <v>10</v>
      </c>
      <c r="B15" s="13" t="s">
        <v>43</v>
      </c>
      <c r="C15" s="13">
        <v>1360</v>
      </c>
      <c r="D15" s="14">
        <f t="shared" si="0"/>
        <v>4613.2352941176468</v>
      </c>
      <c r="E15" s="13" t="s">
        <v>40</v>
      </c>
      <c r="F15" s="15">
        <v>44310</v>
      </c>
      <c r="G15" s="14">
        <v>6274000</v>
      </c>
      <c r="H15" s="16">
        <v>0</v>
      </c>
      <c r="I15" s="16">
        <v>0</v>
      </c>
      <c r="J15" s="14">
        <v>0</v>
      </c>
      <c r="K15" s="14">
        <v>0</v>
      </c>
      <c r="L15" s="14">
        <v>564740</v>
      </c>
      <c r="M15" s="14">
        <v>0</v>
      </c>
      <c r="N15" s="14">
        <f t="shared" si="3"/>
        <v>564740</v>
      </c>
      <c r="O15" s="14">
        <f t="shared" si="1"/>
        <v>5709260</v>
      </c>
      <c r="P15" s="14">
        <f t="shared" si="2"/>
        <v>537847.61904761905</v>
      </c>
    </row>
    <row r="16" spans="1:16" s="17" customFormat="1" ht="12.95" customHeight="1">
      <c r="A16" s="12">
        <v>11</v>
      </c>
      <c r="B16" s="13" t="s">
        <v>44</v>
      </c>
      <c r="C16" s="13">
        <v>1360</v>
      </c>
      <c r="D16" s="14">
        <f t="shared" si="0"/>
        <v>4884.5588235294117</v>
      </c>
      <c r="E16" s="13" t="s">
        <v>45</v>
      </c>
      <c r="F16" s="15">
        <v>44204</v>
      </c>
      <c r="G16" s="14">
        <v>6643000</v>
      </c>
      <c r="H16" s="16">
        <v>0</v>
      </c>
      <c r="I16" s="16">
        <v>0</v>
      </c>
      <c r="J16" s="14">
        <v>0</v>
      </c>
      <c r="K16" s="14">
        <v>1221000</v>
      </c>
      <c r="L16" s="14">
        <v>5222000</v>
      </c>
      <c r="M16" s="14">
        <v>0</v>
      </c>
      <c r="N16" s="14">
        <f t="shared" si="3"/>
        <v>6443000</v>
      </c>
      <c r="O16" s="14">
        <f t="shared" si="1"/>
        <v>200000</v>
      </c>
      <c r="P16" s="14">
        <f t="shared" si="2"/>
        <v>6136190.4761904757</v>
      </c>
    </row>
    <row r="17" spans="1:16" s="17" customFormat="1" ht="12.95" customHeight="1">
      <c r="A17" s="12">
        <v>12</v>
      </c>
      <c r="B17" s="13" t="s">
        <v>46</v>
      </c>
      <c r="C17" s="13">
        <v>1360</v>
      </c>
      <c r="D17" s="14">
        <f t="shared" si="0"/>
        <v>3562.5</v>
      </c>
      <c r="E17" s="13" t="s">
        <v>47</v>
      </c>
      <c r="F17" s="15">
        <v>43754</v>
      </c>
      <c r="G17" s="14">
        <v>4845000</v>
      </c>
      <c r="H17" s="16">
        <v>0</v>
      </c>
      <c r="I17" s="16">
        <v>0</v>
      </c>
      <c r="J17" s="14">
        <v>671000</v>
      </c>
      <c r="K17" s="14">
        <v>2940000</v>
      </c>
      <c r="L17" s="14">
        <v>1482250</v>
      </c>
      <c r="M17" s="14">
        <v>0</v>
      </c>
      <c r="N17" s="14">
        <f t="shared" si="3"/>
        <v>5093250</v>
      </c>
      <c r="O17" s="14">
        <f t="shared" si="1"/>
        <v>-248250</v>
      </c>
      <c r="P17" s="14">
        <f t="shared" si="2"/>
        <v>4850714.2857142854</v>
      </c>
    </row>
    <row r="18" spans="1:16" s="17" customFormat="1" ht="12.95" customHeight="1">
      <c r="A18" s="12">
        <v>13</v>
      </c>
      <c r="B18" s="13" t="s">
        <v>48</v>
      </c>
      <c r="C18" s="13">
        <v>1360</v>
      </c>
      <c r="D18" s="14">
        <f t="shared" si="0"/>
        <v>4085.294117647059</v>
      </c>
      <c r="E18" s="13" t="s">
        <v>49</v>
      </c>
      <c r="F18" s="15">
        <v>43723</v>
      </c>
      <c r="G18" s="14">
        <v>5556000</v>
      </c>
      <c r="H18" s="16">
        <v>0</v>
      </c>
      <c r="I18" s="16">
        <v>0</v>
      </c>
      <c r="J18" s="14">
        <v>1489000</v>
      </c>
      <c r="K18" s="14">
        <v>1719000</v>
      </c>
      <c r="L18" s="14">
        <v>2631800</v>
      </c>
      <c r="M18" s="14">
        <v>118000</v>
      </c>
      <c r="N18" s="14">
        <f t="shared" si="3"/>
        <v>5957800</v>
      </c>
      <c r="O18" s="14">
        <f t="shared" si="1"/>
        <v>-401800</v>
      </c>
      <c r="P18" s="14">
        <f t="shared" si="2"/>
        <v>5674095.2380952379</v>
      </c>
    </row>
    <row r="19" spans="1:16" s="17" customFormat="1" ht="12.95" customHeight="1">
      <c r="A19" s="12">
        <v>14</v>
      </c>
      <c r="B19" s="13" t="s">
        <v>50</v>
      </c>
      <c r="C19" s="13">
        <v>1360</v>
      </c>
      <c r="D19" s="14">
        <f t="shared" si="0"/>
        <v>4085.294117647059</v>
      </c>
      <c r="E19" s="13" t="s">
        <v>51</v>
      </c>
      <c r="F19" s="15">
        <v>43722</v>
      </c>
      <c r="G19" s="14">
        <v>5556000</v>
      </c>
      <c r="H19" s="16">
        <v>0</v>
      </c>
      <c r="I19" s="16">
        <v>0</v>
      </c>
      <c r="J19" s="14">
        <v>1503890</v>
      </c>
      <c r="K19" s="14">
        <v>1864510</v>
      </c>
      <c r="L19" s="14">
        <v>2348450</v>
      </c>
      <c r="M19" s="14">
        <v>218280</v>
      </c>
      <c r="N19" s="14">
        <f t="shared" si="3"/>
        <v>5935130</v>
      </c>
      <c r="O19" s="14">
        <f t="shared" si="1"/>
        <v>-379130</v>
      </c>
      <c r="P19" s="14">
        <f t="shared" si="2"/>
        <v>5652504.7619047621</v>
      </c>
    </row>
    <row r="20" spans="1:16" s="17" customFormat="1" ht="12.95" customHeight="1">
      <c r="A20" s="12">
        <v>15</v>
      </c>
      <c r="B20" s="13" t="s">
        <v>52</v>
      </c>
      <c r="C20" s="13">
        <v>1360</v>
      </c>
      <c r="D20" s="14">
        <f t="shared" si="0"/>
        <v>3985.294117647059</v>
      </c>
      <c r="E20" s="13" t="s">
        <v>53</v>
      </c>
      <c r="F20" s="15">
        <v>43714</v>
      </c>
      <c r="G20" s="14">
        <v>5420000</v>
      </c>
      <c r="H20" s="16">
        <v>0</v>
      </c>
      <c r="I20" s="16">
        <v>0</v>
      </c>
      <c r="J20" s="14">
        <v>1456000</v>
      </c>
      <c r="K20" s="14">
        <v>2927999</v>
      </c>
      <c r="L20" s="14">
        <v>1166641</v>
      </c>
      <c r="M20" s="14">
        <v>40452</v>
      </c>
      <c r="N20" s="14">
        <f t="shared" si="3"/>
        <v>5591092</v>
      </c>
      <c r="O20" s="14">
        <f t="shared" si="1"/>
        <v>-171092</v>
      </c>
      <c r="P20" s="14">
        <f t="shared" si="2"/>
        <v>5324849.5238095243</v>
      </c>
    </row>
    <row r="21" spans="1:16" s="17" customFormat="1" ht="12.95" customHeight="1">
      <c r="A21" s="12">
        <v>16</v>
      </c>
      <c r="B21" s="13" t="s">
        <v>54</v>
      </c>
      <c r="C21" s="13">
        <v>1360</v>
      </c>
      <c r="D21" s="14">
        <f t="shared" si="0"/>
        <v>3585.294117647059</v>
      </c>
      <c r="E21" s="13" t="s">
        <v>55</v>
      </c>
      <c r="F21" s="15">
        <v>44450</v>
      </c>
      <c r="G21" s="14">
        <v>4876000</v>
      </c>
      <c r="H21" s="16"/>
      <c r="I21" s="16"/>
      <c r="J21" s="14">
        <v>0</v>
      </c>
      <c r="K21" s="14">
        <v>0</v>
      </c>
      <c r="L21" s="14">
        <v>4585000</v>
      </c>
      <c r="M21" s="14">
        <v>540800</v>
      </c>
      <c r="N21" s="14">
        <f t="shared" si="3"/>
        <v>5125800</v>
      </c>
      <c r="O21" s="14">
        <f t="shared" si="1"/>
        <v>-249800</v>
      </c>
      <c r="P21" s="14">
        <f t="shared" si="2"/>
        <v>4881714.2857142854</v>
      </c>
    </row>
    <row r="22" spans="1:16" s="17" customFormat="1" ht="12.95" customHeight="1">
      <c r="A22" s="12">
        <v>17</v>
      </c>
      <c r="B22" s="13" t="s">
        <v>56</v>
      </c>
      <c r="C22" s="13">
        <v>1360</v>
      </c>
      <c r="D22" s="14">
        <f t="shared" si="0"/>
        <v>3885.294117647059</v>
      </c>
      <c r="E22" s="13" t="s">
        <v>57</v>
      </c>
      <c r="F22" s="15">
        <v>43718</v>
      </c>
      <c r="G22" s="14">
        <v>5284000</v>
      </c>
      <c r="H22" s="16">
        <v>0</v>
      </c>
      <c r="I22" s="16">
        <v>0</v>
      </c>
      <c r="J22" s="14">
        <v>1435000</v>
      </c>
      <c r="K22" s="14">
        <v>1627000</v>
      </c>
      <c r="L22" s="14">
        <v>2688500</v>
      </c>
      <c r="M22" s="14">
        <v>0</v>
      </c>
      <c r="N22" s="14">
        <f t="shared" si="3"/>
        <v>5750500</v>
      </c>
      <c r="O22" s="14">
        <f t="shared" si="1"/>
        <v>-466500</v>
      </c>
      <c r="P22" s="14">
        <f t="shared" si="2"/>
        <v>5476666.666666667</v>
      </c>
    </row>
    <row r="23" spans="1:16" s="17" customFormat="1" ht="12.95" customHeight="1">
      <c r="A23" s="12">
        <v>18</v>
      </c>
      <c r="B23" s="13" t="s">
        <v>58</v>
      </c>
      <c r="C23" s="13">
        <v>1360</v>
      </c>
      <c r="D23" s="14">
        <f t="shared" si="0"/>
        <v>3885.294117647059</v>
      </c>
      <c r="E23" s="13" t="s">
        <v>59</v>
      </c>
      <c r="F23" s="15">
        <v>43715</v>
      </c>
      <c r="G23" s="14">
        <v>5284000</v>
      </c>
      <c r="H23" s="16">
        <v>0</v>
      </c>
      <c r="I23" s="16">
        <v>0</v>
      </c>
      <c r="J23" s="14">
        <v>1325000</v>
      </c>
      <c r="K23" s="14">
        <v>0</v>
      </c>
      <c r="L23" s="14">
        <v>4713804</v>
      </c>
      <c r="M23" s="14">
        <v>0</v>
      </c>
      <c r="N23" s="14">
        <f t="shared" si="3"/>
        <v>6038804</v>
      </c>
      <c r="O23" s="14">
        <f t="shared" si="1"/>
        <v>-754804</v>
      </c>
      <c r="P23" s="14">
        <f t="shared" si="2"/>
        <v>5751241.9047619049</v>
      </c>
    </row>
    <row r="24" spans="1:16" s="17" customFormat="1" ht="12.95" customHeight="1">
      <c r="A24" s="12">
        <v>19</v>
      </c>
      <c r="B24" s="13" t="s">
        <v>60</v>
      </c>
      <c r="C24" s="13">
        <v>1360</v>
      </c>
      <c r="D24" s="14">
        <f t="shared" si="0"/>
        <v>4185.2941176470586</v>
      </c>
      <c r="E24" s="13" t="s">
        <v>61</v>
      </c>
      <c r="F24" s="15">
        <v>43723</v>
      </c>
      <c r="G24" s="14">
        <v>5692000</v>
      </c>
      <c r="H24" s="16">
        <v>0</v>
      </c>
      <c r="I24" s="16">
        <v>0</v>
      </c>
      <c r="J24" s="14">
        <v>1520000</v>
      </c>
      <c r="K24" s="14">
        <v>1793438</v>
      </c>
      <c r="L24" s="14">
        <v>2207000</v>
      </c>
      <c r="M24" s="14">
        <v>439000</v>
      </c>
      <c r="N24" s="14">
        <f t="shared" si="3"/>
        <v>5959438</v>
      </c>
      <c r="O24" s="14">
        <f t="shared" si="1"/>
        <v>-267438</v>
      </c>
      <c r="P24" s="14">
        <f t="shared" si="2"/>
        <v>5675655.2380952379</v>
      </c>
    </row>
    <row r="25" spans="1:16" s="17" customFormat="1" ht="12.95" customHeight="1">
      <c r="A25" s="12">
        <v>20</v>
      </c>
      <c r="B25" s="13" t="s">
        <v>62</v>
      </c>
      <c r="C25" s="13">
        <v>1360</v>
      </c>
      <c r="D25" s="14">
        <f t="shared" si="0"/>
        <v>3885.294117647059</v>
      </c>
      <c r="E25" s="13" t="s">
        <v>63</v>
      </c>
      <c r="F25" s="15">
        <v>43716</v>
      </c>
      <c r="G25" s="14">
        <v>5284000</v>
      </c>
      <c r="H25" s="16">
        <v>0</v>
      </c>
      <c r="I25" s="16">
        <v>0</v>
      </c>
      <c r="J25" s="14">
        <v>1441270</v>
      </c>
      <c r="K25" s="14">
        <v>1627000</v>
      </c>
      <c r="L25" s="14">
        <v>1220000</v>
      </c>
      <c r="M25" s="14">
        <v>464200</v>
      </c>
      <c r="N25" s="14">
        <f t="shared" si="3"/>
        <v>4752470</v>
      </c>
      <c r="O25" s="14">
        <f t="shared" si="1"/>
        <v>531530</v>
      </c>
      <c r="P25" s="14">
        <f t="shared" si="2"/>
        <v>4526161.9047619049</v>
      </c>
    </row>
    <row r="26" spans="1:16" s="17" customFormat="1" ht="12.95" customHeight="1">
      <c r="A26" s="12">
        <v>21</v>
      </c>
      <c r="B26" s="13" t="s">
        <v>64</v>
      </c>
      <c r="C26" s="13">
        <v>1360</v>
      </c>
      <c r="D26" s="14">
        <f t="shared" si="0"/>
        <v>4035.294117647059</v>
      </c>
      <c r="E26" s="13" t="s">
        <v>65</v>
      </c>
      <c r="F26" s="15">
        <v>43738</v>
      </c>
      <c r="G26" s="14">
        <v>5488000</v>
      </c>
      <c r="H26" s="16">
        <v>0</v>
      </c>
      <c r="I26" s="16">
        <v>0</v>
      </c>
      <c r="J26" s="14">
        <v>1472000</v>
      </c>
      <c r="K26" s="14">
        <v>1696000</v>
      </c>
      <c r="L26" s="14">
        <v>2539520</v>
      </c>
      <c r="M26" s="14">
        <v>0</v>
      </c>
      <c r="N26" s="14">
        <f t="shared" si="3"/>
        <v>5707520</v>
      </c>
      <c r="O26" s="14">
        <f t="shared" si="1"/>
        <v>-219520</v>
      </c>
      <c r="P26" s="14">
        <f t="shared" si="2"/>
        <v>5435733.333333333</v>
      </c>
    </row>
    <row r="27" spans="1:16" s="17" customFormat="1" ht="12.95" customHeight="1">
      <c r="A27" s="12">
        <v>22</v>
      </c>
      <c r="B27" s="13" t="s">
        <v>66</v>
      </c>
      <c r="C27" s="13">
        <v>1360</v>
      </c>
      <c r="D27" s="14">
        <f t="shared" si="0"/>
        <v>4236.0294117647063</v>
      </c>
      <c r="E27" s="13" t="s">
        <v>67</v>
      </c>
      <c r="F27" s="15">
        <v>43772</v>
      </c>
      <c r="G27" s="14">
        <v>5761000</v>
      </c>
      <c r="H27" s="16">
        <v>0</v>
      </c>
      <c r="I27" s="16">
        <v>0</v>
      </c>
      <c r="J27" s="14">
        <v>875116</v>
      </c>
      <c r="K27" s="14">
        <v>2424000</v>
      </c>
      <c r="L27" s="14">
        <v>1921000</v>
      </c>
      <c r="M27" s="14">
        <v>834934</v>
      </c>
      <c r="N27" s="14">
        <f t="shared" si="3"/>
        <v>6055050</v>
      </c>
      <c r="O27" s="14">
        <f t="shared" si="1"/>
        <v>-294050</v>
      </c>
      <c r="P27" s="14">
        <f t="shared" si="2"/>
        <v>5766714.2857142854</v>
      </c>
    </row>
    <row r="28" spans="1:16" s="17" customFormat="1" ht="12.95" customHeight="1">
      <c r="A28" s="12">
        <v>23</v>
      </c>
      <c r="B28" s="13" t="s">
        <v>68</v>
      </c>
      <c r="C28" s="13">
        <v>1360</v>
      </c>
      <c r="D28" s="14">
        <f t="shared" si="0"/>
        <v>4284.5588235294117</v>
      </c>
      <c r="E28" s="13" t="s">
        <v>69</v>
      </c>
      <c r="F28" s="15">
        <v>43783</v>
      </c>
      <c r="G28" s="14">
        <v>5827000</v>
      </c>
      <c r="H28" s="16">
        <v>0</v>
      </c>
      <c r="I28" s="16">
        <v>0</v>
      </c>
      <c r="J28" s="14">
        <v>1552000</v>
      </c>
      <c r="K28" s="14">
        <v>1811000</v>
      </c>
      <c r="L28" s="14">
        <v>1636000</v>
      </c>
      <c r="M28" s="14">
        <v>1125350</v>
      </c>
      <c r="N28" s="14">
        <f t="shared" si="3"/>
        <v>6124350</v>
      </c>
      <c r="O28" s="14">
        <f t="shared" si="1"/>
        <v>-297350</v>
      </c>
      <c r="P28" s="14">
        <f t="shared" si="2"/>
        <v>5832714.2857142854</v>
      </c>
    </row>
    <row r="29" spans="1:16" s="17" customFormat="1" ht="12.95" customHeight="1">
      <c r="A29" s="12">
        <v>24</v>
      </c>
      <c r="B29" s="13" t="s">
        <v>70</v>
      </c>
      <c r="C29" s="13">
        <v>1360</v>
      </c>
      <c r="D29" s="14">
        <f t="shared" si="0"/>
        <v>4085.294117647059</v>
      </c>
      <c r="E29" s="13" t="s">
        <v>71</v>
      </c>
      <c r="F29" s="15">
        <v>43716</v>
      </c>
      <c r="G29" s="14">
        <v>5556000</v>
      </c>
      <c r="H29" s="16">
        <v>0</v>
      </c>
      <c r="I29" s="16">
        <v>0</v>
      </c>
      <c r="J29" s="14">
        <v>1489000</v>
      </c>
      <c r="K29" s="14">
        <v>1719000</v>
      </c>
      <c r="L29" s="14">
        <v>1000000</v>
      </c>
      <c r="M29" s="14">
        <f>1601068</f>
        <v>1601068</v>
      </c>
      <c r="N29" s="14">
        <f t="shared" si="3"/>
        <v>5809068</v>
      </c>
      <c r="O29" s="14">
        <f t="shared" si="1"/>
        <v>-253068</v>
      </c>
      <c r="P29" s="14">
        <f t="shared" si="2"/>
        <v>5532445.7142857146</v>
      </c>
    </row>
    <row r="30" spans="1:16" s="17" customFormat="1" ht="12.95" customHeight="1">
      <c r="A30" s="12">
        <v>25</v>
      </c>
      <c r="B30" s="13" t="s">
        <v>72</v>
      </c>
      <c r="C30" s="13">
        <v>1360</v>
      </c>
      <c r="D30" s="14">
        <f t="shared" si="0"/>
        <v>3562.5</v>
      </c>
      <c r="E30" s="13" t="s">
        <v>73</v>
      </c>
      <c r="F30" s="15">
        <v>43754</v>
      </c>
      <c r="G30" s="14">
        <v>4845000</v>
      </c>
      <c r="H30" s="16">
        <v>0</v>
      </c>
      <c r="I30" s="16">
        <v>0</v>
      </c>
      <c r="J30" s="14">
        <v>671000</v>
      </c>
      <c r="K30" s="14">
        <v>1766000</v>
      </c>
      <c r="L30" s="14">
        <v>2656250</v>
      </c>
      <c r="M30" s="14">
        <v>0</v>
      </c>
      <c r="N30" s="14">
        <f t="shared" si="3"/>
        <v>5093250</v>
      </c>
      <c r="O30" s="14">
        <f t="shared" si="1"/>
        <v>-248250</v>
      </c>
      <c r="P30" s="14">
        <f t="shared" si="2"/>
        <v>4850714.2857142854</v>
      </c>
    </row>
    <row r="31" spans="1:16" s="17" customFormat="1" ht="12.95" customHeight="1">
      <c r="A31" s="12">
        <v>26</v>
      </c>
      <c r="B31" s="13" t="s">
        <v>74</v>
      </c>
      <c r="C31" s="13">
        <v>1360</v>
      </c>
      <c r="D31" s="14">
        <f t="shared" si="0"/>
        <v>3985.294117647059</v>
      </c>
      <c r="E31" s="13" t="s">
        <v>75</v>
      </c>
      <c r="F31" s="15">
        <v>43716</v>
      </c>
      <c r="G31" s="14">
        <v>5420000</v>
      </c>
      <c r="H31" s="16">
        <v>0</v>
      </c>
      <c r="I31" s="16">
        <v>0</v>
      </c>
      <c r="J31" s="14">
        <v>1470560</v>
      </c>
      <c r="K31" s="14">
        <v>1658441</v>
      </c>
      <c r="L31" s="14">
        <v>2403090</v>
      </c>
      <c r="M31" s="14">
        <v>0</v>
      </c>
      <c r="N31" s="14">
        <f t="shared" si="3"/>
        <v>5532091</v>
      </c>
      <c r="O31" s="14">
        <f t="shared" si="1"/>
        <v>-112091</v>
      </c>
      <c r="P31" s="14">
        <f t="shared" si="2"/>
        <v>5268658.0952380951</v>
      </c>
    </row>
    <row r="32" spans="1:16" s="17" customFormat="1" ht="12.95" customHeight="1">
      <c r="A32" s="12">
        <v>27</v>
      </c>
      <c r="B32" s="13" t="s">
        <v>76</v>
      </c>
      <c r="C32" s="13">
        <v>1360</v>
      </c>
      <c r="D32" s="14">
        <f t="shared" si="0"/>
        <v>4400</v>
      </c>
      <c r="E32" s="13" t="s">
        <v>77</v>
      </c>
      <c r="F32" s="15">
        <v>44417</v>
      </c>
      <c r="G32" s="14">
        <v>5984000</v>
      </c>
      <c r="H32" s="16"/>
      <c r="I32" s="16"/>
      <c r="J32" s="14">
        <v>0</v>
      </c>
      <c r="K32" s="14">
        <v>0</v>
      </c>
      <c r="L32" s="14">
        <v>4378000</v>
      </c>
      <c r="M32" s="14">
        <v>1911200</v>
      </c>
      <c r="N32" s="14">
        <f t="shared" si="3"/>
        <v>6289200</v>
      </c>
      <c r="O32" s="14">
        <f t="shared" si="1"/>
        <v>-305200</v>
      </c>
      <c r="P32" s="14">
        <f t="shared" si="2"/>
        <v>5989714.2857142854</v>
      </c>
    </row>
    <row r="33" spans="1:16" s="17" customFormat="1" ht="12.95" customHeight="1">
      <c r="A33" s="12">
        <v>28</v>
      </c>
      <c r="B33" s="13" t="s">
        <v>78</v>
      </c>
      <c r="C33" s="13">
        <v>1360</v>
      </c>
      <c r="D33" s="14">
        <f t="shared" si="0"/>
        <v>4236.0294117647063</v>
      </c>
      <c r="E33" s="13" t="s">
        <v>79</v>
      </c>
      <c r="F33" s="15">
        <v>43776</v>
      </c>
      <c r="G33" s="14">
        <v>5761000</v>
      </c>
      <c r="H33" s="16">
        <v>0</v>
      </c>
      <c r="I33" s="16">
        <v>0</v>
      </c>
      <c r="J33" s="14">
        <v>1064000</v>
      </c>
      <c r="K33" s="14">
        <v>2235000</v>
      </c>
      <c r="L33" s="14">
        <v>1341000</v>
      </c>
      <c r="M33" s="14">
        <v>1415050</v>
      </c>
      <c r="N33" s="14">
        <f t="shared" si="3"/>
        <v>6055050</v>
      </c>
      <c r="O33" s="14">
        <f t="shared" si="1"/>
        <v>-294050</v>
      </c>
      <c r="P33" s="14">
        <f t="shared" si="2"/>
        <v>5766714.2857142854</v>
      </c>
    </row>
    <row r="34" spans="1:16" s="17" customFormat="1" ht="12.95" customHeight="1">
      <c r="A34" s="12">
        <v>29</v>
      </c>
      <c r="B34" s="13" t="s">
        <v>80</v>
      </c>
      <c r="C34" s="13">
        <v>1360</v>
      </c>
      <c r="D34" s="14">
        <f t="shared" si="0"/>
        <v>3885.294117647059</v>
      </c>
      <c r="E34" s="13" t="s">
        <v>81</v>
      </c>
      <c r="F34" s="15">
        <v>43715</v>
      </c>
      <c r="G34" s="14">
        <v>5284000</v>
      </c>
      <c r="H34" s="16">
        <v>0</v>
      </c>
      <c r="I34" s="16">
        <v>0</v>
      </c>
      <c r="J34" s="14">
        <v>1427000</v>
      </c>
      <c r="K34" s="14">
        <v>1627000</v>
      </c>
      <c r="L34" s="14">
        <v>1220000</v>
      </c>
      <c r="M34" s="14">
        <f>1268200</f>
        <v>1268200</v>
      </c>
      <c r="N34" s="14">
        <f t="shared" si="3"/>
        <v>5542200</v>
      </c>
      <c r="O34" s="14">
        <f t="shared" si="1"/>
        <v>-258200</v>
      </c>
      <c r="P34" s="14">
        <f t="shared" si="2"/>
        <v>5278285.7142857146</v>
      </c>
    </row>
    <row r="35" spans="1:16" s="17" customFormat="1" ht="12.95" customHeight="1">
      <c r="A35" s="12">
        <v>30</v>
      </c>
      <c r="B35" s="13" t="s">
        <v>82</v>
      </c>
      <c r="C35" s="13">
        <v>1660</v>
      </c>
      <c r="D35" s="14">
        <f t="shared" si="0"/>
        <v>4215.060240963855</v>
      </c>
      <c r="E35" s="13" t="s">
        <v>83</v>
      </c>
      <c r="F35" s="15">
        <v>43885</v>
      </c>
      <c r="G35" s="14">
        <v>6997000</v>
      </c>
      <c r="H35" s="16">
        <v>0</v>
      </c>
      <c r="I35" s="16">
        <v>0</v>
      </c>
      <c r="J35" s="14">
        <v>225000</v>
      </c>
      <c r="K35" s="14">
        <v>5142000</v>
      </c>
      <c r="L35" s="14"/>
      <c r="M35" s="14">
        <v>0</v>
      </c>
      <c r="N35" s="14">
        <f t="shared" si="3"/>
        <v>5367000</v>
      </c>
      <c r="O35" s="14">
        <f t="shared" si="1"/>
        <v>1630000</v>
      </c>
      <c r="P35" s="14">
        <f t="shared" si="2"/>
        <v>5111428.5714285718</v>
      </c>
    </row>
    <row r="36" spans="1:16" s="17" customFormat="1" ht="12.95" customHeight="1">
      <c r="A36" s="12">
        <v>31</v>
      </c>
      <c r="B36" s="13" t="s">
        <v>84</v>
      </c>
      <c r="C36" s="13">
        <v>1660</v>
      </c>
      <c r="D36" s="14">
        <f t="shared" si="0"/>
        <v>4616.265060240964</v>
      </c>
      <c r="E36" s="13" t="s">
        <v>85</v>
      </c>
      <c r="F36" s="15">
        <v>44193</v>
      </c>
      <c r="G36" s="14">
        <v>7663000</v>
      </c>
      <c r="H36" s="16">
        <v>0</v>
      </c>
      <c r="I36" s="16">
        <v>0</v>
      </c>
      <c r="J36" s="16">
        <v>0</v>
      </c>
      <c r="K36" s="14">
        <v>6425000</v>
      </c>
      <c r="L36" s="14">
        <v>1627150</v>
      </c>
      <c r="M36" s="14">
        <v>0</v>
      </c>
      <c r="N36" s="14">
        <f t="shared" si="3"/>
        <v>8052150</v>
      </c>
      <c r="O36" s="14">
        <f t="shared" si="1"/>
        <v>-389150</v>
      </c>
      <c r="P36" s="14">
        <f t="shared" si="2"/>
        <v>7668714.2857142854</v>
      </c>
    </row>
    <row r="37" spans="1:16" s="17" customFormat="1" ht="12.95" customHeight="1">
      <c r="A37" s="12">
        <v>32</v>
      </c>
      <c r="B37" s="13" t="s">
        <v>86</v>
      </c>
      <c r="C37" s="13">
        <v>1660</v>
      </c>
      <c r="D37" s="14">
        <f t="shared" si="0"/>
        <v>4246.9879518072294</v>
      </c>
      <c r="E37" s="13" t="s">
        <v>87</v>
      </c>
      <c r="F37" s="15">
        <v>43770</v>
      </c>
      <c r="G37" s="14">
        <v>7050000</v>
      </c>
      <c r="H37" s="16">
        <v>0</v>
      </c>
      <c r="I37" s="16">
        <v>0</v>
      </c>
      <c r="J37" s="14">
        <v>1282000</v>
      </c>
      <c r="K37" s="14">
        <v>4740800</v>
      </c>
      <c r="L37" s="14"/>
      <c r="M37" s="14">
        <v>1224200</v>
      </c>
      <c r="N37" s="14">
        <f t="shared" si="3"/>
        <v>7247000</v>
      </c>
      <c r="O37" s="14">
        <f t="shared" si="1"/>
        <v>-197000</v>
      </c>
      <c r="P37" s="14">
        <f t="shared" si="2"/>
        <v>6901904.7619047621</v>
      </c>
    </row>
    <row r="38" spans="1:16" s="17" customFormat="1" ht="12.95" customHeight="1">
      <c r="A38" s="12">
        <v>33</v>
      </c>
      <c r="B38" s="13" t="s">
        <v>88</v>
      </c>
      <c r="C38" s="13">
        <v>1660</v>
      </c>
      <c r="D38" s="14">
        <f t="shared" si="0"/>
        <v>4216.265060240964</v>
      </c>
      <c r="E38" s="13" t="s">
        <v>89</v>
      </c>
      <c r="F38" s="15">
        <v>43768</v>
      </c>
      <c r="G38" s="14">
        <v>6999000</v>
      </c>
      <c r="H38" s="16">
        <v>0</v>
      </c>
      <c r="I38" s="16">
        <v>0</v>
      </c>
      <c r="J38" s="14">
        <v>1499000</v>
      </c>
      <c r="K38" s="14">
        <v>4396850</v>
      </c>
      <c r="L38" s="14"/>
      <c r="M38" s="14">
        <v>550000</v>
      </c>
      <c r="N38" s="14">
        <f t="shared" si="3"/>
        <v>6445850</v>
      </c>
      <c r="O38" s="14">
        <f t="shared" si="1"/>
        <v>553150</v>
      </c>
      <c r="P38" s="14">
        <f t="shared" si="2"/>
        <v>6138904.7619047621</v>
      </c>
    </row>
    <row r="39" spans="1:16" s="17" customFormat="1" ht="12.95" customHeight="1">
      <c r="A39" s="12">
        <v>34</v>
      </c>
      <c r="B39" s="13" t="s">
        <v>90</v>
      </c>
      <c r="C39" s="13">
        <v>1660</v>
      </c>
      <c r="D39" s="14">
        <f t="shared" si="0"/>
        <v>4015.0602409638554</v>
      </c>
      <c r="E39" s="13" t="s">
        <v>91</v>
      </c>
      <c r="F39" s="15">
        <v>43714</v>
      </c>
      <c r="G39" s="14">
        <v>6665000</v>
      </c>
      <c r="H39" s="16">
        <v>0</v>
      </c>
      <c r="I39" s="16">
        <v>0</v>
      </c>
      <c r="J39" s="14">
        <v>3845001</v>
      </c>
      <c r="K39" s="14">
        <v>2252000</v>
      </c>
      <c r="L39" s="14"/>
      <c r="M39" s="14">
        <v>931749</v>
      </c>
      <c r="N39" s="14">
        <f t="shared" si="3"/>
        <v>7028750</v>
      </c>
      <c r="O39" s="14">
        <f t="shared" si="1"/>
        <v>-363750</v>
      </c>
      <c r="P39" s="14">
        <f t="shared" si="2"/>
        <v>6694047.6190476194</v>
      </c>
    </row>
    <row r="40" spans="1:16" s="17" customFormat="1" ht="12.95" customHeight="1">
      <c r="A40" s="12">
        <v>35</v>
      </c>
      <c r="B40" s="13" t="s">
        <v>92</v>
      </c>
      <c r="C40" s="13">
        <v>1660</v>
      </c>
      <c r="D40" s="14">
        <f t="shared" si="0"/>
        <v>4116.265060240964</v>
      </c>
      <c r="E40" s="13" t="s">
        <v>93</v>
      </c>
      <c r="F40" s="15">
        <v>43929</v>
      </c>
      <c r="G40" s="14">
        <v>6833000</v>
      </c>
      <c r="H40" s="16">
        <v>0</v>
      </c>
      <c r="I40" s="16">
        <v>0</v>
      </c>
      <c r="J40" s="14">
        <v>0</v>
      </c>
      <c r="K40" s="14">
        <v>0</v>
      </c>
      <c r="L40" s="14">
        <v>6833094.4000000004</v>
      </c>
      <c r="M40" s="14">
        <v>0</v>
      </c>
      <c r="N40" s="14">
        <f t="shared" si="3"/>
        <v>6833094.4000000004</v>
      </c>
      <c r="O40" s="14">
        <f t="shared" si="1"/>
        <v>-94.400000000372529</v>
      </c>
      <c r="P40" s="14">
        <f t="shared" si="2"/>
        <v>6507708.9523809524</v>
      </c>
    </row>
    <row r="41" spans="1:16" s="17" customFormat="1" ht="12.95" customHeight="1">
      <c r="A41" s="12">
        <v>36</v>
      </c>
      <c r="B41" s="13" t="s">
        <v>94</v>
      </c>
      <c r="C41" s="13">
        <v>1660</v>
      </c>
      <c r="D41" s="14">
        <f t="shared" si="0"/>
        <v>4116.265060240964</v>
      </c>
      <c r="E41" s="13" t="s">
        <v>95</v>
      </c>
      <c r="F41" s="15">
        <v>43929</v>
      </c>
      <c r="G41" s="14">
        <v>6833000</v>
      </c>
      <c r="H41" s="16">
        <v>0</v>
      </c>
      <c r="I41" s="16">
        <v>0</v>
      </c>
      <c r="J41" s="14">
        <v>0</v>
      </c>
      <c r="K41" s="14">
        <v>0</v>
      </c>
      <c r="L41" s="14">
        <v>6833000</v>
      </c>
      <c r="M41" s="14">
        <v>0</v>
      </c>
      <c r="N41" s="14">
        <f t="shared" si="3"/>
        <v>6833000</v>
      </c>
      <c r="O41" s="14">
        <f t="shared" si="1"/>
        <v>0</v>
      </c>
      <c r="P41" s="14">
        <f t="shared" si="2"/>
        <v>6507619.0476190476</v>
      </c>
    </row>
    <row r="42" spans="1:16" s="17" customFormat="1" ht="12.95" customHeight="1">
      <c r="A42" s="12">
        <v>37</v>
      </c>
      <c r="B42" s="13" t="s">
        <v>96</v>
      </c>
      <c r="C42" s="13">
        <v>1660</v>
      </c>
      <c r="D42" s="14">
        <f t="shared" si="0"/>
        <v>4515.060240963855</v>
      </c>
      <c r="E42" s="13" t="s">
        <v>97</v>
      </c>
      <c r="F42" s="15">
        <v>44144</v>
      </c>
      <c r="G42" s="14">
        <v>7495000</v>
      </c>
      <c r="H42" s="16">
        <v>0</v>
      </c>
      <c r="I42" s="16">
        <v>0</v>
      </c>
      <c r="J42" s="14">
        <v>0</v>
      </c>
      <c r="K42" s="14">
        <v>6305114</v>
      </c>
      <c r="L42" s="14">
        <v>1570000</v>
      </c>
      <c r="M42" s="14">
        <v>0</v>
      </c>
      <c r="N42" s="14">
        <f t="shared" si="3"/>
        <v>7875114</v>
      </c>
      <c r="O42" s="14">
        <f t="shared" si="1"/>
        <v>-380114</v>
      </c>
      <c r="P42" s="14">
        <f t="shared" si="2"/>
        <v>7500108.5714285718</v>
      </c>
    </row>
    <row r="43" spans="1:16" s="17" customFormat="1" ht="12.95" customHeight="1">
      <c r="A43" s="12">
        <v>38</v>
      </c>
      <c r="B43" s="13" t="s">
        <v>98</v>
      </c>
      <c r="C43" s="13">
        <v>1660</v>
      </c>
      <c r="D43" s="14">
        <f t="shared" si="0"/>
        <v>4565.060240963855</v>
      </c>
      <c r="E43" s="13" t="s">
        <v>99</v>
      </c>
      <c r="F43" s="15">
        <v>44407</v>
      </c>
      <c r="G43" s="14">
        <v>7578000</v>
      </c>
      <c r="H43" s="16"/>
      <c r="I43" s="16"/>
      <c r="J43" s="14">
        <v>0</v>
      </c>
      <c r="K43" s="14">
        <v>0</v>
      </c>
      <c r="L43" s="14">
        <v>603900</v>
      </c>
      <c r="M43" s="14">
        <v>0</v>
      </c>
      <c r="N43" s="14">
        <f t="shared" si="3"/>
        <v>603900</v>
      </c>
      <c r="O43" s="14">
        <f t="shared" si="1"/>
        <v>6974100</v>
      </c>
      <c r="P43" s="14">
        <f t="shared" si="2"/>
        <v>575142.85714285716</v>
      </c>
    </row>
    <row r="44" spans="1:16" s="17" customFormat="1" ht="12.95" customHeight="1">
      <c r="A44" s="12">
        <v>39</v>
      </c>
      <c r="B44" s="13" t="s">
        <v>100</v>
      </c>
      <c r="C44" s="13">
        <v>1660</v>
      </c>
      <c r="D44" s="14">
        <f t="shared" si="0"/>
        <v>4565.060240963855</v>
      </c>
      <c r="E44" s="13" t="s">
        <v>99</v>
      </c>
      <c r="F44" s="15">
        <v>44407</v>
      </c>
      <c r="G44" s="14">
        <v>7578000</v>
      </c>
      <c r="H44" s="16"/>
      <c r="I44" s="16"/>
      <c r="J44" s="14">
        <v>0</v>
      </c>
      <c r="K44" s="14">
        <v>0</v>
      </c>
      <c r="L44" s="14">
        <v>603900</v>
      </c>
      <c r="M44" s="14">
        <v>0</v>
      </c>
      <c r="N44" s="14">
        <f t="shared" si="3"/>
        <v>603900</v>
      </c>
      <c r="O44" s="14">
        <f t="shared" si="1"/>
        <v>6974100</v>
      </c>
      <c r="P44" s="14">
        <f t="shared" si="2"/>
        <v>575142.85714285716</v>
      </c>
    </row>
    <row r="45" spans="1:16" s="17" customFormat="1" ht="12.95" customHeight="1">
      <c r="A45" s="12">
        <v>40</v>
      </c>
      <c r="B45" s="13" t="s">
        <v>101</v>
      </c>
      <c r="C45" s="13">
        <v>1660</v>
      </c>
      <c r="D45" s="14">
        <f t="shared" si="0"/>
        <v>3815.0602409638554</v>
      </c>
      <c r="E45" s="13" t="s">
        <v>102</v>
      </c>
      <c r="F45" s="15">
        <v>43721</v>
      </c>
      <c r="G45" s="14">
        <v>6333000</v>
      </c>
      <c r="H45" s="16">
        <v>0</v>
      </c>
      <c r="I45" s="16">
        <v>0</v>
      </c>
      <c r="J45" s="14">
        <v>1671000</v>
      </c>
      <c r="K45" s="14">
        <v>2583000</v>
      </c>
      <c r="L45" s="14">
        <v>1100000</v>
      </c>
      <c r="M45" s="14">
        <v>800000</v>
      </c>
      <c r="N45" s="14">
        <f t="shared" si="3"/>
        <v>6154000</v>
      </c>
      <c r="O45" s="14">
        <f t="shared" si="1"/>
        <v>179000</v>
      </c>
      <c r="P45" s="14">
        <f t="shared" si="2"/>
        <v>5860952.3809523806</v>
      </c>
    </row>
    <row r="46" spans="1:16" s="17" customFormat="1" ht="12.95" customHeight="1">
      <c r="A46" s="12">
        <v>41</v>
      </c>
      <c r="B46" s="13" t="s">
        <v>103</v>
      </c>
      <c r="C46" s="13">
        <v>1660</v>
      </c>
      <c r="D46" s="14">
        <f t="shared" si="0"/>
        <v>4515.060240963855</v>
      </c>
      <c r="E46" s="13" t="s">
        <v>104</v>
      </c>
      <c r="F46" s="15">
        <v>44233</v>
      </c>
      <c r="G46" s="14">
        <v>7495000</v>
      </c>
      <c r="H46" s="16">
        <v>0</v>
      </c>
      <c r="I46" s="16">
        <v>0</v>
      </c>
      <c r="J46" s="14">
        <v>200000</v>
      </c>
      <c r="K46" s="14">
        <v>200000</v>
      </c>
      <c r="L46" s="14">
        <v>5550223</v>
      </c>
      <c r="M46" s="14">
        <v>1436777</v>
      </c>
      <c r="N46" s="14">
        <f t="shared" si="3"/>
        <v>7387000</v>
      </c>
      <c r="O46" s="14">
        <f t="shared" si="1"/>
        <v>108000</v>
      </c>
      <c r="P46" s="14">
        <f t="shared" si="2"/>
        <v>7035238.0952380951</v>
      </c>
    </row>
    <row r="47" spans="1:16" s="17" customFormat="1" ht="12.95" customHeight="1">
      <c r="A47" s="12">
        <v>42</v>
      </c>
      <c r="B47" s="13" t="s">
        <v>105</v>
      </c>
      <c r="C47" s="13">
        <v>1660</v>
      </c>
      <c r="D47" s="14">
        <f t="shared" si="0"/>
        <v>3481.9277108433735</v>
      </c>
      <c r="E47" s="13" t="s">
        <v>106</v>
      </c>
      <c r="F47" s="15">
        <v>43737</v>
      </c>
      <c r="G47" s="14">
        <v>5780000</v>
      </c>
      <c r="H47" s="16">
        <v>0</v>
      </c>
      <c r="I47" s="16">
        <v>0</v>
      </c>
      <c r="J47" s="14">
        <v>1322000</v>
      </c>
      <c r="K47" s="14">
        <v>3160000</v>
      </c>
      <c r="L47" s="14">
        <v>1593000</v>
      </c>
      <c r="M47" s="14">
        <v>0</v>
      </c>
      <c r="N47" s="14">
        <f t="shared" si="3"/>
        <v>6075000</v>
      </c>
      <c r="O47" s="14">
        <f t="shared" si="1"/>
        <v>-295000</v>
      </c>
      <c r="P47" s="14">
        <f t="shared" si="2"/>
        <v>5785714.2857142854</v>
      </c>
    </row>
    <row r="48" spans="1:16" s="17" customFormat="1" ht="12.95" customHeight="1">
      <c r="A48" s="12">
        <v>43</v>
      </c>
      <c r="B48" s="13" t="s">
        <v>107</v>
      </c>
      <c r="C48" s="13">
        <v>1660</v>
      </c>
      <c r="D48" s="14">
        <f t="shared" si="0"/>
        <v>4095.7831325301204</v>
      </c>
      <c r="E48" s="13" t="s">
        <v>108</v>
      </c>
      <c r="F48" s="15">
        <v>43759</v>
      </c>
      <c r="G48" s="14">
        <v>6799000</v>
      </c>
      <c r="H48" s="16">
        <v>0</v>
      </c>
      <c r="I48" s="16">
        <v>0</v>
      </c>
      <c r="J48" s="14">
        <v>1779000</v>
      </c>
      <c r="K48" s="14">
        <v>2142000</v>
      </c>
      <c r="L48" s="14">
        <v>3223950</v>
      </c>
      <c r="M48" s="14">
        <v>0</v>
      </c>
      <c r="N48" s="14">
        <f t="shared" si="3"/>
        <v>7144950</v>
      </c>
      <c r="O48" s="14">
        <f t="shared" si="1"/>
        <v>-345950</v>
      </c>
      <c r="P48" s="14">
        <f t="shared" si="2"/>
        <v>6804714.2857142854</v>
      </c>
    </row>
    <row r="49" spans="1:16" s="17" customFormat="1" ht="12.95" customHeight="1">
      <c r="A49" s="12">
        <v>44</v>
      </c>
      <c r="B49" s="13" t="s">
        <v>109</v>
      </c>
      <c r="C49" s="13">
        <v>1660</v>
      </c>
      <c r="D49" s="14">
        <f t="shared" si="0"/>
        <v>3815.0602409638554</v>
      </c>
      <c r="E49" s="13" t="s">
        <v>110</v>
      </c>
      <c r="F49" s="15">
        <v>43726</v>
      </c>
      <c r="G49" s="14">
        <v>6333000</v>
      </c>
      <c r="H49" s="16">
        <v>0</v>
      </c>
      <c r="I49" s="16">
        <v>0</v>
      </c>
      <c r="J49" s="14">
        <v>1671000</v>
      </c>
      <c r="K49" s="14">
        <v>1983000</v>
      </c>
      <c r="L49" s="14">
        <v>2995650</v>
      </c>
      <c r="M49" s="14">
        <v>0</v>
      </c>
      <c r="N49" s="14">
        <f t="shared" si="3"/>
        <v>6649650</v>
      </c>
      <c r="O49" s="14">
        <f t="shared" si="1"/>
        <v>-316650</v>
      </c>
      <c r="P49" s="14">
        <f t="shared" si="2"/>
        <v>6333000</v>
      </c>
    </row>
    <row r="50" spans="1:16" s="17" customFormat="1" ht="12.95" customHeight="1">
      <c r="A50" s="12">
        <v>45</v>
      </c>
      <c r="B50" s="13" t="s">
        <v>111</v>
      </c>
      <c r="C50" s="13">
        <v>1660</v>
      </c>
      <c r="D50" s="14">
        <f t="shared" si="0"/>
        <v>4116.265060240964</v>
      </c>
      <c r="E50" s="13" t="s">
        <v>112</v>
      </c>
      <c r="F50" s="15">
        <v>43778</v>
      </c>
      <c r="G50" s="14">
        <v>6833000</v>
      </c>
      <c r="H50" s="16">
        <v>0</v>
      </c>
      <c r="I50" s="16">
        <v>0</v>
      </c>
      <c r="J50" s="14">
        <v>2033000</v>
      </c>
      <c r="K50" s="14">
        <v>2105050</v>
      </c>
      <c r="L50" s="14">
        <v>2542600</v>
      </c>
      <c r="M50" s="14">
        <v>500000</v>
      </c>
      <c r="N50" s="14">
        <f t="shared" si="3"/>
        <v>7180650</v>
      </c>
      <c r="O50" s="14">
        <f t="shared" si="1"/>
        <v>-347650</v>
      </c>
      <c r="P50" s="14">
        <f t="shared" si="2"/>
        <v>6838714.2857142854</v>
      </c>
    </row>
    <row r="51" spans="1:16" s="17" customFormat="1" ht="12.95" customHeight="1">
      <c r="A51" s="12">
        <v>46</v>
      </c>
      <c r="B51" s="13" t="s">
        <v>113</v>
      </c>
      <c r="C51" s="13">
        <v>1660</v>
      </c>
      <c r="D51" s="14">
        <f t="shared" si="0"/>
        <v>4168.674698795181</v>
      </c>
      <c r="E51" s="13" t="s">
        <v>114</v>
      </c>
      <c r="F51" s="15">
        <v>43821</v>
      </c>
      <c r="G51" s="14">
        <v>6920000</v>
      </c>
      <c r="H51" s="16">
        <v>0</v>
      </c>
      <c r="I51" s="16">
        <v>0</v>
      </c>
      <c r="J51" s="14">
        <v>1809000</v>
      </c>
      <c r="K51" s="14">
        <v>2183000</v>
      </c>
      <c r="L51" s="14">
        <v>1637000</v>
      </c>
      <c r="M51" s="14">
        <f>1667828</f>
        <v>1667828</v>
      </c>
      <c r="N51" s="14">
        <f t="shared" si="3"/>
        <v>7296828</v>
      </c>
      <c r="O51" s="14">
        <f t="shared" si="1"/>
        <v>-376828</v>
      </c>
      <c r="P51" s="14">
        <f t="shared" si="2"/>
        <v>6949360</v>
      </c>
    </row>
    <row r="52" spans="1:16" s="17" customFormat="1" ht="12.95" customHeight="1">
      <c r="A52" s="12">
        <v>47</v>
      </c>
      <c r="B52" s="13" t="s">
        <v>115</v>
      </c>
      <c r="C52" s="13">
        <v>1660</v>
      </c>
      <c r="D52" s="14">
        <f t="shared" si="0"/>
        <v>4104.8192771084341</v>
      </c>
      <c r="E52" s="13" t="s">
        <v>116</v>
      </c>
      <c r="F52" s="15">
        <v>43737</v>
      </c>
      <c r="G52" s="14">
        <v>6814000</v>
      </c>
      <c r="H52" s="16">
        <v>0</v>
      </c>
      <c r="I52" s="16">
        <v>0</v>
      </c>
      <c r="J52" s="14">
        <v>1784000</v>
      </c>
      <c r="K52" s="14">
        <v>3757003</v>
      </c>
      <c r="L52" s="14">
        <v>1606970</v>
      </c>
      <c r="M52" s="14">
        <v>0</v>
      </c>
      <c r="N52" s="14">
        <f t="shared" si="3"/>
        <v>7147973</v>
      </c>
      <c r="O52" s="14">
        <f t="shared" si="1"/>
        <v>-333973</v>
      </c>
      <c r="P52" s="14">
        <f t="shared" si="2"/>
        <v>6807593.333333333</v>
      </c>
    </row>
    <row r="53" spans="1:16" s="17" customFormat="1" ht="12.95" customHeight="1">
      <c r="A53" s="12">
        <v>48</v>
      </c>
      <c r="B53" s="13" t="s">
        <v>117</v>
      </c>
      <c r="C53" s="13">
        <v>1660</v>
      </c>
      <c r="D53" s="14">
        <f t="shared" si="0"/>
        <v>3815.0602409638554</v>
      </c>
      <c r="E53" s="13" t="s">
        <v>118</v>
      </c>
      <c r="F53" s="15">
        <v>43723</v>
      </c>
      <c r="G53" s="14">
        <v>6333000</v>
      </c>
      <c r="H53" s="16">
        <v>0</v>
      </c>
      <c r="I53" s="16">
        <v>0</v>
      </c>
      <c r="J53" s="14">
        <v>1671000</v>
      </c>
      <c r="K53" s="14">
        <v>1983000</v>
      </c>
      <c r="L53" s="14">
        <v>2938320</v>
      </c>
      <c r="M53" s="14">
        <v>0</v>
      </c>
      <c r="N53" s="14">
        <f t="shared" si="3"/>
        <v>6592320</v>
      </c>
      <c r="O53" s="14">
        <f t="shared" si="1"/>
        <v>-259320</v>
      </c>
      <c r="P53" s="14">
        <f t="shared" si="2"/>
        <v>6278400</v>
      </c>
    </row>
    <row r="54" spans="1:16" s="17" customFormat="1" ht="12.95" customHeight="1">
      <c r="A54" s="12">
        <v>49</v>
      </c>
      <c r="B54" s="13" t="s">
        <v>119</v>
      </c>
      <c r="C54" s="13">
        <v>1660</v>
      </c>
      <c r="D54" s="14">
        <f t="shared" si="0"/>
        <v>3915.0602409638554</v>
      </c>
      <c r="E54" s="13" t="s">
        <v>120</v>
      </c>
      <c r="F54" s="15">
        <v>43716</v>
      </c>
      <c r="G54" s="14">
        <v>6499000</v>
      </c>
      <c r="H54" s="16">
        <v>0</v>
      </c>
      <c r="I54" s="16">
        <v>0</v>
      </c>
      <c r="J54" s="14">
        <v>1710000</v>
      </c>
      <c r="K54" s="14">
        <v>3729000</v>
      </c>
      <c r="L54" s="14">
        <v>1885202</v>
      </c>
      <c r="M54" s="14">
        <v>0</v>
      </c>
      <c r="N54" s="14">
        <f t="shared" si="3"/>
        <v>7324202</v>
      </c>
      <c r="O54" s="14">
        <f t="shared" si="1"/>
        <v>-825202</v>
      </c>
      <c r="P54" s="14">
        <f t="shared" si="2"/>
        <v>6975430.4761904757</v>
      </c>
    </row>
    <row r="55" spans="1:16" s="17" customFormat="1" ht="12.95" customHeight="1">
      <c r="A55" s="12">
        <v>50</v>
      </c>
      <c r="B55" s="13" t="s">
        <v>121</v>
      </c>
      <c r="C55" s="13">
        <v>1660</v>
      </c>
      <c r="D55" s="14">
        <f t="shared" si="0"/>
        <v>3815.0602409638554</v>
      </c>
      <c r="E55" s="13" t="s">
        <v>122</v>
      </c>
      <c r="F55" s="15">
        <v>43714</v>
      </c>
      <c r="G55" s="14">
        <v>6333000</v>
      </c>
      <c r="H55" s="16">
        <v>0</v>
      </c>
      <c r="I55" s="16">
        <v>0</v>
      </c>
      <c r="J55" s="14">
        <v>1671000</v>
      </c>
      <c r="K55" s="14">
        <v>1983000</v>
      </c>
      <c r="L55" s="14">
        <v>1487000</v>
      </c>
      <c r="M55" s="14">
        <v>0</v>
      </c>
      <c r="N55" s="14">
        <f t="shared" si="3"/>
        <v>5141000</v>
      </c>
      <c r="O55" s="14">
        <f t="shared" si="1"/>
        <v>1192000</v>
      </c>
      <c r="P55" s="14">
        <f t="shared" si="2"/>
        <v>4896190.4761904757</v>
      </c>
    </row>
    <row r="56" spans="1:16" s="17" customFormat="1" ht="12.95" customHeight="1">
      <c r="A56" s="12">
        <v>51</v>
      </c>
      <c r="B56" s="13" t="s">
        <v>123</v>
      </c>
      <c r="C56" s="13">
        <v>1660</v>
      </c>
      <c r="D56" s="14">
        <f t="shared" si="0"/>
        <v>4095.7831325301204</v>
      </c>
      <c r="E56" s="13" t="s">
        <v>124</v>
      </c>
      <c r="F56" s="15">
        <v>43770</v>
      </c>
      <c r="G56" s="14">
        <v>6799000</v>
      </c>
      <c r="H56" s="16">
        <v>0</v>
      </c>
      <c r="I56" s="16">
        <v>0</v>
      </c>
      <c r="J56" s="14">
        <v>1779000</v>
      </c>
      <c r="K56" s="14">
        <v>2142000</v>
      </c>
      <c r="L56" s="14">
        <v>1600000</v>
      </c>
      <c r="M56" s="14">
        <f>1648778</f>
        <v>1648778</v>
      </c>
      <c r="N56" s="14">
        <f t="shared" si="3"/>
        <v>7169778</v>
      </c>
      <c r="O56" s="14">
        <f t="shared" si="1"/>
        <v>-370778</v>
      </c>
      <c r="P56" s="14">
        <f t="shared" si="2"/>
        <v>6828360</v>
      </c>
    </row>
    <row r="57" spans="1:16" s="17" customFormat="1" ht="12.95" customHeight="1">
      <c r="A57" s="12">
        <v>52</v>
      </c>
      <c r="B57" s="13" t="s">
        <v>125</v>
      </c>
      <c r="C57" s="13">
        <v>1660</v>
      </c>
      <c r="D57" s="14">
        <f t="shared" si="0"/>
        <v>3815.0602409638554</v>
      </c>
      <c r="E57" s="13" t="s">
        <v>126</v>
      </c>
      <c r="F57" s="15">
        <v>43719</v>
      </c>
      <c r="G57" s="14">
        <v>6333000</v>
      </c>
      <c r="H57" s="16">
        <v>0</v>
      </c>
      <c r="I57" s="16">
        <v>0</v>
      </c>
      <c r="J57" s="14">
        <v>1671000</v>
      </c>
      <c r="K57" s="14">
        <v>0</v>
      </c>
      <c r="L57" s="14">
        <v>4000000</v>
      </c>
      <c r="M57" s="14">
        <f>1003150</f>
        <v>1003150</v>
      </c>
      <c r="N57" s="14">
        <f t="shared" si="3"/>
        <v>6674150</v>
      </c>
      <c r="O57" s="14">
        <f t="shared" si="1"/>
        <v>-341150</v>
      </c>
      <c r="P57" s="14">
        <f t="shared" si="2"/>
        <v>6356333.333333333</v>
      </c>
    </row>
    <row r="58" spans="1:16" s="17" customFormat="1" ht="12.95" customHeight="1">
      <c r="A58" s="12">
        <v>53</v>
      </c>
      <c r="B58" s="13" t="s">
        <v>127</v>
      </c>
      <c r="C58" s="13">
        <v>1660</v>
      </c>
      <c r="D58" s="14">
        <f t="shared" si="0"/>
        <v>3515.0602409638554</v>
      </c>
      <c r="E58" s="13" t="s">
        <v>128</v>
      </c>
      <c r="F58" s="15">
        <v>44469</v>
      </c>
      <c r="G58" s="14">
        <v>5835000</v>
      </c>
      <c r="H58" s="16"/>
      <c r="I58" s="16"/>
      <c r="J58" s="14">
        <v>0</v>
      </c>
      <c r="K58" s="14">
        <v>0</v>
      </c>
      <c r="L58" s="14">
        <v>4225000</v>
      </c>
      <c r="M58" s="14">
        <v>1835750</v>
      </c>
      <c r="N58" s="14">
        <f t="shared" si="3"/>
        <v>6060750</v>
      </c>
      <c r="O58" s="14">
        <f t="shared" si="1"/>
        <v>-225750</v>
      </c>
      <c r="P58" s="14">
        <f t="shared" si="2"/>
        <v>5772142.8571428573</v>
      </c>
    </row>
    <row r="59" spans="1:16" s="17" customFormat="1" ht="12.95" customHeight="1">
      <c r="A59" s="12">
        <v>54</v>
      </c>
      <c r="B59" s="13" t="s">
        <v>129</v>
      </c>
      <c r="C59" s="13">
        <v>1660</v>
      </c>
      <c r="D59" s="14">
        <f t="shared" si="0"/>
        <v>4216.8674698795185</v>
      </c>
      <c r="E59" s="13" t="s">
        <v>130</v>
      </c>
      <c r="F59" s="15">
        <v>43783</v>
      </c>
      <c r="G59" s="14">
        <v>7000000</v>
      </c>
      <c r="H59" s="16">
        <v>0</v>
      </c>
      <c r="I59" s="16">
        <v>0</v>
      </c>
      <c r="J59" s="14">
        <v>1275000</v>
      </c>
      <c r="K59" s="14">
        <v>2735000</v>
      </c>
      <c r="L59" s="14">
        <v>1658000</v>
      </c>
      <c r="M59" s="14">
        <v>1806000</v>
      </c>
      <c r="N59" s="14">
        <f t="shared" si="3"/>
        <v>7474000</v>
      </c>
      <c r="O59" s="14">
        <f t="shared" si="1"/>
        <v>-474000</v>
      </c>
      <c r="P59" s="14">
        <f t="shared" si="2"/>
        <v>7118095.2380952379</v>
      </c>
    </row>
    <row r="60" spans="1:16" s="17" customFormat="1" ht="12.95" customHeight="1">
      <c r="A60" s="12">
        <v>55</v>
      </c>
      <c r="B60" s="13" t="s">
        <v>131</v>
      </c>
      <c r="C60" s="13">
        <v>1660</v>
      </c>
      <c r="D60" s="14">
        <f t="shared" si="0"/>
        <v>4765.060240963855</v>
      </c>
      <c r="E60" s="13" t="s">
        <v>132</v>
      </c>
      <c r="F60" s="15">
        <v>44363</v>
      </c>
      <c r="G60" s="14">
        <v>7910000</v>
      </c>
      <c r="H60" s="18"/>
      <c r="I60" s="14"/>
      <c r="J60" s="14">
        <v>0</v>
      </c>
      <c r="K60" s="14">
        <v>0</v>
      </c>
      <c r="L60" s="14">
        <v>6545000</v>
      </c>
      <c r="M60" s="14">
        <v>1365000</v>
      </c>
      <c r="N60" s="14">
        <f t="shared" si="3"/>
        <v>7910000</v>
      </c>
      <c r="O60" s="14">
        <f t="shared" si="1"/>
        <v>0</v>
      </c>
      <c r="P60" s="14">
        <f t="shared" si="2"/>
        <v>7533333.333333333</v>
      </c>
    </row>
    <row r="61" spans="1:16" s="17" customFormat="1" ht="12.95" customHeight="1">
      <c r="A61" s="12">
        <v>56</v>
      </c>
      <c r="B61" s="13" t="s">
        <v>133</v>
      </c>
      <c r="C61" s="13">
        <v>1660</v>
      </c>
      <c r="D61" s="14">
        <f t="shared" si="0"/>
        <v>4451.8072289156626</v>
      </c>
      <c r="E61" s="13" t="s">
        <v>134</v>
      </c>
      <c r="F61" s="15">
        <v>44561</v>
      </c>
      <c r="G61" s="14">
        <v>7390000</v>
      </c>
      <c r="H61" s="18"/>
      <c r="I61" s="14"/>
      <c r="J61" s="14">
        <v>0</v>
      </c>
      <c r="K61" s="14">
        <v>0</v>
      </c>
      <c r="L61" s="14">
        <v>5538300</v>
      </c>
      <c r="M61" s="14">
        <v>0</v>
      </c>
      <c r="N61" s="14">
        <f t="shared" si="3"/>
        <v>5538300</v>
      </c>
      <c r="O61" s="14">
        <f t="shared" si="1"/>
        <v>1851700</v>
      </c>
      <c r="P61" s="14">
        <f t="shared" si="2"/>
        <v>5274571.4285714282</v>
      </c>
    </row>
    <row r="62" spans="1:16" s="17" customFormat="1" ht="12.95" customHeight="1">
      <c r="A62" s="12">
        <v>57</v>
      </c>
      <c r="B62" s="13" t="s">
        <v>135</v>
      </c>
      <c r="C62" s="13">
        <v>1660</v>
      </c>
      <c r="D62" s="14">
        <f t="shared" si="0"/>
        <v>4765.060240963855</v>
      </c>
      <c r="E62" s="13" t="s">
        <v>136</v>
      </c>
      <c r="F62" s="15">
        <v>44329</v>
      </c>
      <c r="G62" s="14">
        <v>7910000</v>
      </c>
      <c r="H62" s="16"/>
      <c r="I62" s="16"/>
      <c r="J62" s="14">
        <v>0</v>
      </c>
      <c r="K62" s="14">
        <v>0</v>
      </c>
      <c r="L62" s="14">
        <v>6489000</v>
      </c>
      <c r="M62" s="14">
        <v>1940500</v>
      </c>
      <c r="N62" s="14">
        <f t="shared" si="3"/>
        <v>8429500</v>
      </c>
      <c r="O62" s="14">
        <f t="shared" si="1"/>
        <v>-519500</v>
      </c>
      <c r="P62" s="14">
        <f t="shared" si="2"/>
        <v>8028095.2380952379</v>
      </c>
    </row>
    <row r="63" spans="1:16" s="17" customFormat="1" ht="12.95" customHeight="1">
      <c r="A63" s="12">
        <v>58</v>
      </c>
      <c r="B63" s="13" t="s">
        <v>137</v>
      </c>
      <c r="C63" s="13">
        <v>1660</v>
      </c>
      <c r="D63" s="14">
        <f t="shared" si="0"/>
        <v>4256.6265060240967</v>
      </c>
      <c r="E63" s="13" t="s">
        <v>138</v>
      </c>
      <c r="F63" s="15">
        <v>44075</v>
      </c>
      <c r="G63" s="14">
        <v>7066000</v>
      </c>
      <c r="H63" s="16">
        <v>0</v>
      </c>
      <c r="I63" s="16">
        <v>0</v>
      </c>
      <c r="J63" s="14">
        <v>0</v>
      </c>
      <c r="K63" s="14">
        <v>1225000</v>
      </c>
      <c r="L63" s="14">
        <v>4528000</v>
      </c>
      <c r="M63" s="14">
        <v>1672300</v>
      </c>
      <c r="N63" s="14">
        <f t="shared" si="3"/>
        <v>7425300</v>
      </c>
      <c r="O63" s="14">
        <f t="shared" si="1"/>
        <v>-359300</v>
      </c>
      <c r="P63" s="14">
        <f t="shared" si="2"/>
        <v>7071714.2857142854</v>
      </c>
    </row>
    <row r="64" spans="1:16" s="17" customFormat="1" ht="12.95" customHeight="1">
      <c r="A64" s="12">
        <v>59</v>
      </c>
      <c r="B64" s="13" t="s">
        <v>139</v>
      </c>
      <c r="C64" s="13">
        <v>1660</v>
      </c>
      <c r="D64" s="14">
        <f t="shared" si="0"/>
        <v>4130.7228915662654</v>
      </c>
      <c r="E64" s="13" t="s">
        <v>140</v>
      </c>
      <c r="F64" s="15">
        <v>44498</v>
      </c>
      <c r="G64" s="14">
        <v>6857000</v>
      </c>
      <c r="H64" s="16"/>
      <c r="I64" s="16"/>
      <c r="J64" s="14">
        <v>0</v>
      </c>
      <c r="K64" s="14">
        <v>0</v>
      </c>
      <c r="L64" s="14">
        <v>4025000</v>
      </c>
      <c r="M64" s="14">
        <v>3441350</v>
      </c>
      <c r="N64" s="14">
        <f t="shared" si="3"/>
        <v>7466350</v>
      </c>
      <c r="O64" s="14">
        <f t="shared" si="1"/>
        <v>-609350</v>
      </c>
      <c r="P64" s="14">
        <f t="shared" si="2"/>
        <v>7110809.5238095243</v>
      </c>
    </row>
    <row r="65" spans="1:16" s="17" customFormat="1" ht="12.95" customHeight="1">
      <c r="A65" s="12">
        <v>60</v>
      </c>
      <c r="B65" s="13" t="s">
        <v>141</v>
      </c>
      <c r="C65" s="13">
        <v>1660</v>
      </c>
      <c r="D65" s="14">
        <f t="shared" si="0"/>
        <v>4715.060240963855</v>
      </c>
      <c r="E65" s="13" t="s">
        <v>142</v>
      </c>
      <c r="F65" s="15">
        <v>44206</v>
      </c>
      <c r="G65" s="14">
        <v>7827000</v>
      </c>
      <c r="H65" s="16">
        <v>0</v>
      </c>
      <c r="I65" s="16">
        <v>0</v>
      </c>
      <c r="J65" s="14">
        <v>0</v>
      </c>
      <c r="K65" s="14">
        <v>2022000</v>
      </c>
      <c r="L65" s="14">
        <v>4359000</v>
      </c>
      <c r="M65" s="14">
        <v>0</v>
      </c>
      <c r="N65" s="14">
        <f t="shared" si="3"/>
        <v>6381000</v>
      </c>
      <c r="O65" s="14">
        <f t="shared" si="1"/>
        <v>1446000</v>
      </c>
      <c r="P65" s="14">
        <f t="shared" si="2"/>
        <v>6077142.8571428573</v>
      </c>
    </row>
    <row r="66" spans="1:16" s="17" customFormat="1" ht="12.95" customHeight="1">
      <c r="A66" s="12">
        <v>61</v>
      </c>
      <c r="B66" s="13" t="s">
        <v>143</v>
      </c>
      <c r="C66" s="13">
        <v>1660</v>
      </c>
      <c r="D66" s="14">
        <f t="shared" si="0"/>
        <v>4665.6626506024095</v>
      </c>
      <c r="E66" s="13" t="s">
        <v>144</v>
      </c>
      <c r="F66" s="15">
        <v>44280</v>
      </c>
      <c r="G66" s="14">
        <v>7745000</v>
      </c>
      <c r="H66" s="16">
        <v>0</v>
      </c>
      <c r="I66" s="16">
        <v>0</v>
      </c>
      <c r="J66" s="14">
        <v>0</v>
      </c>
      <c r="K66" s="14">
        <v>25000</v>
      </c>
      <c r="L66" s="14">
        <v>6301500</v>
      </c>
      <c r="M66" s="14">
        <v>0</v>
      </c>
      <c r="N66" s="14">
        <f t="shared" si="3"/>
        <v>6326500</v>
      </c>
      <c r="O66" s="14">
        <f t="shared" si="1"/>
        <v>1418500</v>
      </c>
      <c r="P66" s="14">
        <f t="shared" si="2"/>
        <v>6025238.0952380951</v>
      </c>
    </row>
    <row r="67" spans="1:16" s="17" customFormat="1" ht="12.95" customHeight="1">
      <c r="A67" s="12">
        <v>62</v>
      </c>
      <c r="B67" s="13" t="s">
        <v>145</v>
      </c>
      <c r="C67" s="13">
        <v>1660</v>
      </c>
      <c r="D67" s="14">
        <f t="shared" si="0"/>
        <v>3852.4096385542171</v>
      </c>
      <c r="E67" s="13" t="s">
        <v>146</v>
      </c>
      <c r="F67" s="15">
        <v>44132</v>
      </c>
      <c r="G67" s="14">
        <v>6395000</v>
      </c>
      <c r="H67" s="16">
        <v>0</v>
      </c>
      <c r="I67" s="16">
        <v>0</v>
      </c>
      <c r="J67" s="14">
        <v>0</v>
      </c>
      <c r="K67" s="14">
        <v>841500</v>
      </c>
      <c r="L67" s="14">
        <v>4169700</v>
      </c>
      <c r="M67" s="14">
        <v>0</v>
      </c>
      <c r="N67" s="14">
        <f t="shared" si="3"/>
        <v>5011200</v>
      </c>
      <c r="O67" s="14">
        <f t="shared" si="1"/>
        <v>1383800</v>
      </c>
      <c r="P67" s="14">
        <f t="shared" si="2"/>
        <v>4772571.4285714282</v>
      </c>
    </row>
    <row r="68" spans="1:16" s="17" customFormat="1" ht="12.95" customHeight="1">
      <c r="A68" s="12">
        <v>63</v>
      </c>
      <c r="B68" s="13" t="s">
        <v>147</v>
      </c>
      <c r="C68" s="13">
        <v>1660</v>
      </c>
      <c r="D68" s="14">
        <f t="shared" si="0"/>
        <v>3852.4096385542171</v>
      </c>
      <c r="E68" s="13" t="s">
        <v>148</v>
      </c>
      <c r="F68" s="15">
        <v>44130</v>
      </c>
      <c r="G68" s="14">
        <v>6395000</v>
      </c>
      <c r="H68" s="16">
        <v>0</v>
      </c>
      <c r="I68" s="16">
        <v>0</v>
      </c>
      <c r="J68" s="14">
        <v>0</v>
      </c>
      <c r="K68" s="14">
        <v>841500</v>
      </c>
      <c r="L68" s="14">
        <v>4169700</v>
      </c>
      <c r="M68" s="14">
        <v>0</v>
      </c>
      <c r="N68" s="14">
        <f t="shared" si="3"/>
        <v>5011200</v>
      </c>
      <c r="O68" s="14">
        <f t="shared" si="1"/>
        <v>1383800</v>
      </c>
      <c r="P68" s="14">
        <f t="shared" si="2"/>
        <v>4772571.4285714282</v>
      </c>
    </row>
    <row r="69" spans="1:16" s="17" customFormat="1" ht="12.95" customHeight="1">
      <c r="A69" s="12">
        <v>64</v>
      </c>
      <c r="B69" s="13" t="s">
        <v>149</v>
      </c>
      <c r="C69" s="13">
        <v>1660</v>
      </c>
      <c r="D69" s="14">
        <f t="shared" si="0"/>
        <v>3714.4578313253014</v>
      </c>
      <c r="E69" s="13" t="s">
        <v>150</v>
      </c>
      <c r="F69" s="15">
        <v>44099</v>
      </c>
      <c r="G69" s="14">
        <v>6166000</v>
      </c>
      <c r="H69" s="16">
        <v>0</v>
      </c>
      <c r="I69" s="16">
        <v>0</v>
      </c>
      <c r="J69" s="14">
        <v>0</v>
      </c>
      <c r="K69" s="14">
        <v>845000</v>
      </c>
      <c r="L69" s="14">
        <v>3960724</v>
      </c>
      <c r="M69" s="14">
        <v>0</v>
      </c>
      <c r="N69" s="14">
        <f t="shared" si="3"/>
        <v>4805724</v>
      </c>
      <c r="O69" s="14">
        <f t="shared" si="1"/>
        <v>1360276</v>
      </c>
      <c r="P69" s="14">
        <f t="shared" si="2"/>
        <v>4576880</v>
      </c>
    </row>
    <row r="70" spans="1:16" s="17" customFormat="1" ht="12.95" customHeight="1">
      <c r="A70" s="12">
        <v>65</v>
      </c>
      <c r="B70" s="13" t="s">
        <v>151</v>
      </c>
      <c r="C70" s="13">
        <v>1660</v>
      </c>
      <c r="D70" s="14">
        <f t="shared" ref="D70:D133" si="4">G70/C70</f>
        <v>4215.6626506024095</v>
      </c>
      <c r="E70" s="13" t="s">
        <v>152</v>
      </c>
      <c r="F70" s="15">
        <v>43885</v>
      </c>
      <c r="G70" s="14">
        <v>6998000</v>
      </c>
      <c r="H70" s="16">
        <v>0</v>
      </c>
      <c r="I70" s="16">
        <v>0</v>
      </c>
      <c r="J70" s="14">
        <v>227250</v>
      </c>
      <c r="K70" s="14">
        <v>1717400</v>
      </c>
      <c r="L70" s="14">
        <v>3866000</v>
      </c>
      <c r="M70" s="14">
        <v>0</v>
      </c>
      <c r="N70" s="14">
        <f t="shared" si="3"/>
        <v>5810650</v>
      </c>
      <c r="O70" s="14">
        <f t="shared" ref="O70:O133" si="5">G70-N70</f>
        <v>1187350</v>
      </c>
      <c r="P70" s="14">
        <f t="shared" si="2"/>
        <v>5533952.3809523806</v>
      </c>
    </row>
    <row r="71" spans="1:16" s="17" customFormat="1" ht="12.95" customHeight="1">
      <c r="A71" s="12">
        <v>66</v>
      </c>
      <c r="B71" s="13" t="s">
        <v>153</v>
      </c>
      <c r="C71" s="13">
        <v>1660</v>
      </c>
      <c r="D71" s="14">
        <f t="shared" si="4"/>
        <v>4390.3614457831327</v>
      </c>
      <c r="E71" s="13" t="s">
        <v>154</v>
      </c>
      <c r="F71" s="15">
        <v>43842</v>
      </c>
      <c r="G71" s="14">
        <v>7288000</v>
      </c>
      <c r="H71" s="16">
        <v>0</v>
      </c>
      <c r="I71" s="16">
        <v>0</v>
      </c>
      <c r="J71" s="14">
        <v>1318000</v>
      </c>
      <c r="K71" s="14">
        <v>577000</v>
      </c>
      <c r="L71" s="14">
        <v>2308000</v>
      </c>
      <c r="M71" s="14">
        <v>1200000</v>
      </c>
      <c r="N71" s="14">
        <f t="shared" ref="N71:N134" si="6">SUM(H71:M71)</f>
        <v>5403000</v>
      </c>
      <c r="O71" s="14">
        <f t="shared" si="5"/>
        <v>1885000</v>
      </c>
      <c r="P71" s="14">
        <f t="shared" si="2"/>
        <v>5145714.2857142854</v>
      </c>
    </row>
    <row r="72" spans="1:16" s="17" customFormat="1" ht="12.95" customHeight="1">
      <c r="A72" s="12">
        <v>67</v>
      </c>
      <c r="B72" s="13" t="s">
        <v>155</v>
      </c>
      <c r="C72" s="13">
        <v>1660</v>
      </c>
      <c r="D72" s="14">
        <f t="shared" si="4"/>
        <v>4965.060240963855</v>
      </c>
      <c r="E72" s="13" t="s">
        <v>156</v>
      </c>
      <c r="F72" s="15">
        <v>44402</v>
      </c>
      <c r="G72" s="14">
        <v>8242000</v>
      </c>
      <c r="H72" s="16"/>
      <c r="I72" s="16"/>
      <c r="J72" s="14">
        <v>0</v>
      </c>
      <c r="K72" s="14">
        <v>0</v>
      </c>
      <c r="L72" s="14">
        <v>4219000</v>
      </c>
      <c r="M72" s="14">
        <v>2600000</v>
      </c>
      <c r="N72" s="14">
        <f t="shared" si="6"/>
        <v>6819000</v>
      </c>
      <c r="O72" s="14">
        <f t="shared" si="5"/>
        <v>1423000</v>
      </c>
      <c r="P72" s="14">
        <f t="shared" ref="P72:P135" si="7">N72*100/105</f>
        <v>6494285.7142857146</v>
      </c>
    </row>
    <row r="73" spans="1:16" s="17" customFormat="1" ht="12.95" customHeight="1">
      <c r="A73" s="12">
        <v>68</v>
      </c>
      <c r="B73" s="13" t="s">
        <v>157</v>
      </c>
      <c r="C73" s="13">
        <v>1660</v>
      </c>
      <c r="D73" s="14">
        <f t="shared" si="4"/>
        <v>4277.1084337349394</v>
      </c>
      <c r="E73" s="13" t="s">
        <v>158</v>
      </c>
      <c r="F73" s="15">
        <v>43818</v>
      </c>
      <c r="G73" s="14">
        <v>7100000</v>
      </c>
      <c r="H73" s="16">
        <v>0</v>
      </c>
      <c r="I73" s="16">
        <v>0</v>
      </c>
      <c r="J73" s="14">
        <v>1290000</v>
      </c>
      <c r="K73" s="14">
        <v>3009750</v>
      </c>
      <c r="L73" s="14">
        <v>1767150</v>
      </c>
      <c r="M73" s="14">
        <v>1388100</v>
      </c>
      <c r="N73" s="14">
        <f t="shared" si="6"/>
        <v>7455000</v>
      </c>
      <c r="O73" s="14">
        <f t="shared" si="5"/>
        <v>-355000</v>
      </c>
      <c r="P73" s="14">
        <f t="shared" si="7"/>
        <v>7100000</v>
      </c>
    </row>
    <row r="74" spans="1:16" s="17" customFormat="1" ht="12.95" customHeight="1">
      <c r="A74" s="12">
        <v>69</v>
      </c>
      <c r="B74" s="13" t="s">
        <v>159</v>
      </c>
      <c r="C74" s="13">
        <v>1660</v>
      </c>
      <c r="D74" s="14">
        <f t="shared" si="4"/>
        <v>4215.060240963855</v>
      </c>
      <c r="E74" s="13" t="s">
        <v>160</v>
      </c>
      <c r="F74" s="15">
        <v>43880</v>
      </c>
      <c r="G74" s="14">
        <v>6997000</v>
      </c>
      <c r="H74" s="16">
        <v>0</v>
      </c>
      <c r="I74" s="16">
        <v>0</v>
      </c>
      <c r="J74" s="14">
        <v>225000</v>
      </c>
      <c r="K74" s="14">
        <v>1075000</v>
      </c>
      <c r="L74" s="14">
        <v>2736000</v>
      </c>
      <c r="M74" s="14">
        <v>1657000</v>
      </c>
      <c r="N74" s="14">
        <f t="shared" si="6"/>
        <v>5693000</v>
      </c>
      <c r="O74" s="14">
        <f t="shared" si="5"/>
        <v>1304000</v>
      </c>
      <c r="P74" s="14">
        <f t="shared" si="7"/>
        <v>5421904.7619047621</v>
      </c>
    </row>
    <row r="75" spans="1:16" s="17" customFormat="1" ht="12.95" customHeight="1">
      <c r="A75" s="12">
        <v>70</v>
      </c>
      <c r="B75" s="13" t="s">
        <v>161</v>
      </c>
      <c r="C75" s="13">
        <v>1660</v>
      </c>
      <c r="D75" s="14">
        <f t="shared" si="4"/>
        <v>3912.6506024096384</v>
      </c>
      <c r="E75" s="13" t="s">
        <v>162</v>
      </c>
      <c r="F75" s="15">
        <v>44135</v>
      </c>
      <c r="G75" s="14">
        <v>6495000</v>
      </c>
      <c r="H75" s="16">
        <v>0</v>
      </c>
      <c r="I75" s="16">
        <v>0</v>
      </c>
      <c r="J75" s="14">
        <v>0</v>
      </c>
      <c r="K75" s="14">
        <v>349000</v>
      </c>
      <c r="L75" s="14">
        <v>609000</v>
      </c>
      <c r="M75" s="14">
        <v>3590125</v>
      </c>
      <c r="N75" s="14">
        <f t="shared" si="6"/>
        <v>4548125</v>
      </c>
      <c r="O75" s="14">
        <f t="shared" si="5"/>
        <v>1946875</v>
      </c>
      <c r="P75" s="14">
        <f t="shared" si="7"/>
        <v>4331547.6190476194</v>
      </c>
    </row>
    <row r="76" spans="1:16" s="17" customFormat="1" ht="12.95" customHeight="1">
      <c r="A76" s="12">
        <v>71</v>
      </c>
      <c r="B76" s="13" t="s">
        <v>163</v>
      </c>
      <c r="C76" s="13">
        <v>1660</v>
      </c>
      <c r="D76" s="14">
        <f t="shared" si="4"/>
        <v>4290.3614457831327</v>
      </c>
      <c r="E76" s="13" t="s">
        <v>164</v>
      </c>
      <c r="F76" s="15">
        <v>43832</v>
      </c>
      <c r="G76" s="14">
        <v>7122000</v>
      </c>
      <c r="H76" s="16">
        <v>0</v>
      </c>
      <c r="I76" s="16">
        <v>0</v>
      </c>
      <c r="J76" s="14">
        <v>1293300</v>
      </c>
      <c r="K76" s="14">
        <v>13920</v>
      </c>
      <c r="L76" s="14">
        <v>2778560</v>
      </c>
      <c r="M76" s="14">
        <v>1672110</v>
      </c>
      <c r="N76" s="14">
        <f t="shared" si="6"/>
        <v>5757890</v>
      </c>
      <c r="O76" s="14">
        <f t="shared" si="5"/>
        <v>1364110</v>
      </c>
      <c r="P76" s="14">
        <f t="shared" si="7"/>
        <v>5483704.7619047621</v>
      </c>
    </row>
    <row r="77" spans="1:16" s="17" customFormat="1" ht="12.95" customHeight="1">
      <c r="A77" s="12">
        <v>72</v>
      </c>
      <c r="B77" s="13" t="s">
        <v>165</v>
      </c>
      <c r="C77" s="13">
        <v>1660</v>
      </c>
      <c r="D77" s="14">
        <f t="shared" si="4"/>
        <v>3972.8915662650602</v>
      </c>
      <c r="E77" s="13" t="s">
        <v>166</v>
      </c>
      <c r="F77" s="15">
        <v>44129</v>
      </c>
      <c r="G77" s="14">
        <v>6595000</v>
      </c>
      <c r="H77" s="16">
        <v>0</v>
      </c>
      <c r="I77" s="16">
        <v>0</v>
      </c>
      <c r="J77" s="14">
        <v>0</v>
      </c>
      <c r="K77" s="14">
        <v>474000</v>
      </c>
      <c r="L77" s="14">
        <v>2985900</v>
      </c>
      <c r="M77" s="14">
        <v>1792800</v>
      </c>
      <c r="N77" s="14">
        <f t="shared" si="6"/>
        <v>5252700</v>
      </c>
      <c r="O77" s="14">
        <f t="shared" si="5"/>
        <v>1342300</v>
      </c>
      <c r="P77" s="14">
        <f t="shared" si="7"/>
        <v>5002571.4285714282</v>
      </c>
    </row>
    <row r="78" spans="1:16" s="17" customFormat="1" ht="12.95" customHeight="1">
      <c r="A78" s="12">
        <v>73</v>
      </c>
      <c r="B78" s="13" t="s">
        <v>167</v>
      </c>
      <c r="C78" s="13">
        <v>1660</v>
      </c>
      <c r="D78" s="14">
        <f t="shared" si="4"/>
        <v>4315.6626506024095</v>
      </c>
      <c r="E78" s="13" t="s">
        <v>168</v>
      </c>
      <c r="F78" s="15">
        <v>43880</v>
      </c>
      <c r="G78" s="14">
        <v>7164000</v>
      </c>
      <c r="H78" s="16">
        <v>0</v>
      </c>
      <c r="I78" s="16">
        <v>0</v>
      </c>
      <c r="J78" s="14">
        <v>1300000</v>
      </c>
      <c r="K78" s="14">
        <v>566000</v>
      </c>
      <c r="L78" s="14">
        <v>2266000</v>
      </c>
      <c r="M78" s="14">
        <v>1700000</v>
      </c>
      <c r="N78" s="14">
        <f t="shared" si="6"/>
        <v>5832000</v>
      </c>
      <c r="O78" s="14">
        <f t="shared" si="5"/>
        <v>1332000</v>
      </c>
      <c r="P78" s="14">
        <f t="shared" si="7"/>
        <v>5554285.7142857146</v>
      </c>
    </row>
    <row r="79" spans="1:16" s="17" customFormat="1" ht="12.95" customHeight="1">
      <c r="A79" s="12">
        <v>74</v>
      </c>
      <c r="B79" s="13" t="s">
        <v>169</v>
      </c>
      <c r="C79" s="13">
        <v>1660</v>
      </c>
      <c r="D79" s="14">
        <f t="shared" si="4"/>
        <v>4487.9518072289156</v>
      </c>
      <c r="E79" s="13" t="s">
        <v>170</v>
      </c>
      <c r="F79" s="15">
        <v>44580</v>
      </c>
      <c r="G79" s="14">
        <v>7450000</v>
      </c>
      <c r="H79" s="16"/>
      <c r="I79" s="16"/>
      <c r="J79" s="14">
        <v>0</v>
      </c>
      <c r="K79" s="14">
        <v>0</v>
      </c>
      <c r="L79" s="14">
        <v>3650000</v>
      </c>
      <c r="M79" s="14">
        <f>2137064</f>
        <v>2137064</v>
      </c>
      <c r="N79" s="14">
        <f t="shared" si="6"/>
        <v>5787064</v>
      </c>
      <c r="O79" s="14">
        <f t="shared" si="5"/>
        <v>1662936</v>
      </c>
      <c r="P79" s="14">
        <f t="shared" si="7"/>
        <v>5511489.5238095243</v>
      </c>
    </row>
    <row r="80" spans="1:16" s="17" customFormat="1" ht="12.95" customHeight="1">
      <c r="A80" s="12">
        <v>75</v>
      </c>
      <c r="B80" s="13" t="s">
        <v>171</v>
      </c>
      <c r="C80" s="13">
        <v>1660</v>
      </c>
      <c r="D80" s="14">
        <f t="shared" si="4"/>
        <v>4215.060240963855</v>
      </c>
      <c r="E80" s="13" t="s">
        <v>172</v>
      </c>
      <c r="F80" s="15">
        <v>43833</v>
      </c>
      <c r="G80" s="14">
        <v>6997000</v>
      </c>
      <c r="H80" s="16">
        <v>0</v>
      </c>
      <c r="I80" s="16">
        <v>0</v>
      </c>
      <c r="J80" s="14">
        <v>1300000</v>
      </c>
      <c r="K80" s="14">
        <v>483000</v>
      </c>
      <c r="L80" s="14">
        <v>2182000</v>
      </c>
      <c r="M80" s="14">
        <v>1699000</v>
      </c>
      <c r="N80" s="14">
        <f t="shared" si="6"/>
        <v>5664000</v>
      </c>
      <c r="O80" s="14">
        <f t="shared" si="5"/>
        <v>1333000</v>
      </c>
      <c r="P80" s="14">
        <f t="shared" si="7"/>
        <v>5394285.7142857146</v>
      </c>
    </row>
    <row r="81" spans="1:16" s="17" customFormat="1" ht="12.95" customHeight="1">
      <c r="A81" s="12">
        <v>76</v>
      </c>
      <c r="B81" s="13" t="s">
        <v>173</v>
      </c>
      <c r="C81" s="13">
        <v>1660</v>
      </c>
      <c r="D81" s="14">
        <f t="shared" si="4"/>
        <v>5457.8313253012047</v>
      </c>
      <c r="E81" s="13" t="s">
        <v>174</v>
      </c>
      <c r="F81" s="15">
        <v>44620</v>
      </c>
      <c r="G81" s="14">
        <v>9060000</v>
      </c>
      <c r="H81" s="16"/>
      <c r="I81" s="16"/>
      <c r="J81" s="14">
        <v>0</v>
      </c>
      <c r="K81" s="14">
        <v>0</v>
      </c>
      <c r="L81" s="14">
        <v>236250</v>
      </c>
      <c r="M81" s="14">
        <f>1666350+5500000</f>
        <v>7166350</v>
      </c>
      <c r="N81" s="14">
        <f t="shared" si="6"/>
        <v>7402600</v>
      </c>
      <c r="O81" s="14">
        <f t="shared" si="5"/>
        <v>1657400</v>
      </c>
      <c r="P81" s="14">
        <f t="shared" si="7"/>
        <v>7050095.2380952379</v>
      </c>
    </row>
    <row r="82" spans="1:16" s="17" customFormat="1" ht="12.95" customHeight="1">
      <c r="A82" s="12">
        <v>77</v>
      </c>
      <c r="B82" s="13" t="s">
        <v>175</v>
      </c>
      <c r="C82" s="13">
        <v>1660</v>
      </c>
      <c r="D82" s="14">
        <f t="shared" si="4"/>
        <v>5307.8313253012047</v>
      </c>
      <c r="E82" s="13" t="s">
        <v>176</v>
      </c>
      <c r="F82" s="15">
        <v>44621</v>
      </c>
      <c r="G82" s="14">
        <v>8811000</v>
      </c>
      <c r="H82" s="16"/>
      <c r="I82" s="16"/>
      <c r="J82" s="14">
        <v>0</v>
      </c>
      <c r="K82" s="14">
        <v>0</v>
      </c>
      <c r="L82" s="14">
        <v>525000</v>
      </c>
      <c r="M82" s="14">
        <v>4539000</v>
      </c>
      <c r="N82" s="14">
        <f t="shared" si="6"/>
        <v>5064000</v>
      </c>
      <c r="O82" s="14">
        <f t="shared" si="5"/>
        <v>3747000</v>
      </c>
      <c r="P82" s="14">
        <f t="shared" si="7"/>
        <v>4822857.1428571427</v>
      </c>
    </row>
    <row r="83" spans="1:16" s="17" customFormat="1" ht="12.95" customHeight="1">
      <c r="A83" s="12">
        <v>78</v>
      </c>
      <c r="B83" s="13" t="s">
        <v>177</v>
      </c>
      <c r="C83" s="13">
        <v>1660</v>
      </c>
      <c r="D83" s="14">
        <f t="shared" si="4"/>
        <v>4666.265060240964</v>
      </c>
      <c r="E83" s="13" t="s">
        <v>178</v>
      </c>
      <c r="F83" s="15">
        <v>44243</v>
      </c>
      <c r="G83" s="14">
        <v>7746000</v>
      </c>
      <c r="H83" s="16">
        <v>0</v>
      </c>
      <c r="I83" s="16">
        <v>0</v>
      </c>
      <c r="J83" s="16">
        <v>0</v>
      </c>
      <c r="K83" s="14">
        <v>1437000</v>
      </c>
      <c r="L83" s="14">
        <v>4903000</v>
      </c>
      <c r="M83" s="14">
        <v>0</v>
      </c>
      <c r="N83" s="14">
        <f t="shared" si="6"/>
        <v>6340000</v>
      </c>
      <c r="O83" s="14">
        <f t="shared" si="5"/>
        <v>1406000</v>
      </c>
      <c r="P83" s="14">
        <f t="shared" si="7"/>
        <v>6038095.2380952379</v>
      </c>
    </row>
    <row r="84" spans="1:16" s="17" customFormat="1" ht="12.95" customHeight="1">
      <c r="A84" s="12">
        <v>79</v>
      </c>
      <c r="B84" s="13" t="s">
        <v>179</v>
      </c>
      <c r="C84" s="13">
        <v>1660</v>
      </c>
      <c r="D84" s="14">
        <f t="shared" si="4"/>
        <v>4666.265060240964</v>
      </c>
      <c r="E84" s="13" t="s">
        <v>180</v>
      </c>
      <c r="F84" s="15">
        <v>44243</v>
      </c>
      <c r="G84" s="14">
        <v>7746000</v>
      </c>
      <c r="H84" s="16">
        <v>0</v>
      </c>
      <c r="I84" s="16">
        <v>0</v>
      </c>
      <c r="J84" s="16">
        <v>0</v>
      </c>
      <c r="K84" s="14">
        <v>1412000</v>
      </c>
      <c r="L84" s="14">
        <v>4903000</v>
      </c>
      <c r="M84" s="14">
        <v>0</v>
      </c>
      <c r="N84" s="14">
        <f t="shared" si="6"/>
        <v>6315000</v>
      </c>
      <c r="O84" s="14">
        <f t="shared" si="5"/>
        <v>1431000</v>
      </c>
      <c r="P84" s="14">
        <f t="shared" si="7"/>
        <v>6014285.7142857146</v>
      </c>
    </row>
    <row r="85" spans="1:16" s="17" customFormat="1" ht="12.95" customHeight="1">
      <c r="A85" s="12">
        <v>80</v>
      </c>
      <c r="B85" s="13" t="s">
        <v>181</v>
      </c>
      <c r="C85" s="13">
        <v>1660</v>
      </c>
      <c r="D85" s="14">
        <f t="shared" si="4"/>
        <v>4877.1084337349394</v>
      </c>
      <c r="E85" s="13" t="s">
        <v>182</v>
      </c>
      <c r="F85" s="15">
        <v>44312</v>
      </c>
      <c r="G85" s="14">
        <v>8096000</v>
      </c>
      <c r="H85" s="16"/>
      <c r="I85" s="16"/>
      <c r="J85" s="14">
        <v>0</v>
      </c>
      <c r="K85" s="14">
        <v>0</v>
      </c>
      <c r="L85" s="14">
        <v>4400000</v>
      </c>
      <c r="M85" s="14">
        <f>3841531</f>
        <v>3841531</v>
      </c>
      <c r="N85" s="14">
        <f t="shared" si="6"/>
        <v>8241531</v>
      </c>
      <c r="O85" s="14">
        <f t="shared" si="5"/>
        <v>-145531</v>
      </c>
      <c r="P85" s="14">
        <f t="shared" si="7"/>
        <v>7849077.1428571427</v>
      </c>
    </row>
    <row r="86" spans="1:16" s="17" customFormat="1" ht="12.95" customHeight="1">
      <c r="A86" s="12">
        <v>81</v>
      </c>
      <c r="B86" s="13" t="s">
        <v>183</v>
      </c>
      <c r="C86" s="13">
        <v>1660</v>
      </c>
      <c r="D86" s="14">
        <f t="shared" si="4"/>
        <v>4865.060240963855</v>
      </c>
      <c r="E86" s="13" t="s">
        <v>184</v>
      </c>
      <c r="F86" s="15">
        <v>44298</v>
      </c>
      <c r="G86" s="14">
        <v>8076000</v>
      </c>
      <c r="H86" s="16"/>
      <c r="I86" s="16"/>
      <c r="J86" s="14">
        <v>0</v>
      </c>
      <c r="K86" s="14">
        <v>0</v>
      </c>
      <c r="L86" s="14">
        <v>4640000</v>
      </c>
      <c r="M86" s="14">
        <v>1600000</v>
      </c>
      <c r="N86" s="14">
        <f t="shared" si="6"/>
        <v>6240000</v>
      </c>
      <c r="O86" s="14">
        <f t="shared" si="5"/>
        <v>1836000</v>
      </c>
      <c r="P86" s="14">
        <f t="shared" si="7"/>
        <v>5942857.1428571427</v>
      </c>
    </row>
    <row r="87" spans="1:16" s="17" customFormat="1" ht="12.95" customHeight="1">
      <c r="A87" s="12">
        <v>82</v>
      </c>
      <c r="B87" s="13" t="s">
        <v>185</v>
      </c>
      <c r="C87" s="13">
        <v>1660</v>
      </c>
      <c r="D87" s="14">
        <f t="shared" si="4"/>
        <v>5356.6265060240967</v>
      </c>
      <c r="E87" s="13" t="s">
        <v>186</v>
      </c>
      <c r="F87" s="15">
        <v>44587</v>
      </c>
      <c r="G87" s="14">
        <v>8892000</v>
      </c>
      <c r="H87" s="16"/>
      <c r="I87" s="16"/>
      <c r="J87" s="14">
        <v>0</v>
      </c>
      <c r="K87" s="14">
        <v>0</v>
      </c>
      <c r="L87" s="14">
        <v>5125000</v>
      </c>
      <c r="M87" s="14">
        <v>2140000</v>
      </c>
      <c r="N87" s="14">
        <f t="shared" si="6"/>
        <v>7265000</v>
      </c>
      <c r="O87" s="14">
        <f t="shared" si="5"/>
        <v>1627000</v>
      </c>
      <c r="P87" s="14">
        <f t="shared" si="7"/>
        <v>6919047.6190476194</v>
      </c>
    </row>
    <row r="88" spans="1:16" s="17" customFormat="1" ht="12.95" customHeight="1">
      <c r="A88" s="12">
        <v>83</v>
      </c>
      <c r="B88" s="13" t="s">
        <v>187</v>
      </c>
      <c r="C88" s="13">
        <v>1660</v>
      </c>
      <c r="D88" s="14">
        <f t="shared" si="4"/>
        <v>3862.6506024096384</v>
      </c>
      <c r="E88" s="13" t="s">
        <v>188</v>
      </c>
      <c r="F88" s="15">
        <v>44251</v>
      </c>
      <c r="G88" s="14">
        <v>6412000</v>
      </c>
      <c r="H88" s="16">
        <v>0</v>
      </c>
      <c r="I88" s="16">
        <v>0</v>
      </c>
      <c r="J88" s="16">
        <v>0</v>
      </c>
      <c r="K88" s="14">
        <v>25000</v>
      </c>
      <c r="L88" s="14">
        <v>4927000</v>
      </c>
      <c r="M88" s="14">
        <v>0</v>
      </c>
      <c r="N88" s="14">
        <f t="shared" si="6"/>
        <v>4952000</v>
      </c>
      <c r="O88" s="14">
        <f t="shared" si="5"/>
        <v>1460000</v>
      </c>
      <c r="P88" s="14">
        <f t="shared" si="7"/>
        <v>4716190.4761904757</v>
      </c>
    </row>
    <row r="89" spans="1:16" s="17" customFormat="1" ht="12.95" customHeight="1">
      <c r="A89" s="12">
        <v>84</v>
      </c>
      <c r="B89" s="13" t="s">
        <v>189</v>
      </c>
      <c r="C89" s="13">
        <v>1660</v>
      </c>
      <c r="D89" s="14">
        <f t="shared" si="4"/>
        <v>4915.060240963855</v>
      </c>
      <c r="E89" s="13" t="s">
        <v>190</v>
      </c>
      <c r="F89" s="15">
        <v>44439</v>
      </c>
      <c r="G89" s="14">
        <v>8159000</v>
      </c>
      <c r="H89" s="16"/>
      <c r="I89" s="16"/>
      <c r="J89" s="16">
        <v>0</v>
      </c>
      <c r="K89" s="14">
        <v>0</v>
      </c>
      <c r="L89" s="14">
        <v>4700000</v>
      </c>
      <c r="M89" s="14">
        <v>1953000</v>
      </c>
      <c r="N89" s="14">
        <f t="shared" si="6"/>
        <v>6653000</v>
      </c>
      <c r="O89" s="14">
        <f t="shared" si="5"/>
        <v>1506000</v>
      </c>
      <c r="P89" s="14">
        <f t="shared" si="7"/>
        <v>6336190.4761904757</v>
      </c>
    </row>
    <row r="90" spans="1:16" s="17" customFormat="1" ht="12.95" customHeight="1">
      <c r="A90" s="12">
        <v>85</v>
      </c>
      <c r="B90" s="13" t="s">
        <v>191</v>
      </c>
      <c r="C90" s="13">
        <v>1660</v>
      </c>
      <c r="D90" s="14">
        <f t="shared" si="4"/>
        <v>4765.060240963855</v>
      </c>
      <c r="E90" s="13" t="s">
        <v>192</v>
      </c>
      <c r="F90" s="15">
        <v>44231</v>
      </c>
      <c r="G90" s="14">
        <v>7910000</v>
      </c>
      <c r="H90" s="16">
        <v>0</v>
      </c>
      <c r="I90" s="16">
        <v>0</v>
      </c>
      <c r="J90" s="16">
        <v>0</v>
      </c>
      <c r="K90" s="14">
        <v>1480500</v>
      </c>
      <c r="L90" s="14">
        <v>3150000</v>
      </c>
      <c r="M90" s="14">
        <v>1890000</v>
      </c>
      <c r="N90" s="14">
        <f t="shared" si="6"/>
        <v>6520500</v>
      </c>
      <c r="O90" s="14">
        <f t="shared" si="5"/>
        <v>1389500</v>
      </c>
      <c r="P90" s="14">
        <f t="shared" si="7"/>
        <v>6210000</v>
      </c>
    </row>
    <row r="91" spans="1:16" s="17" customFormat="1" ht="12.95" customHeight="1">
      <c r="A91" s="12">
        <v>86</v>
      </c>
      <c r="B91" s="13" t="s">
        <v>193</v>
      </c>
      <c r="C91" s="13">
        <v>1660</v>
      </c>
      <c r="D91" s="14">
        <f t="shared" si="4"/>
        <v>5237.9518072289156</v>
      </c>
      <c r="E91" s="13" t="s">
        <v>194</v>
      </c>
      <c r="F91" s="15">
        <v>44545</v>
      </c>
      <c r="G91" s="14">
        <v>8695000</v>
      </c>
      <c r="H91" s="16"/>
      <c r="I91" s="16"/>
      <c r="J91" s="16">
        <v>0</v>
      </c>
      <c r="K91" s="14">
        <v>0</v>
      </c>
      <c r="L91" s="14">
        <v>5652000</v>
      </c>
      <c r="M91" s="14">
        <v>1652000</v>
      </c>
      <c r="N91" s="14">
        <f t="shared" si="6"/>
        <v>7304000</v>
      </c>
      <c r="O91" s="14">
        <f t="shared" si="5"/>
        <v>1391000</v>
      </c>
      <c r="P91" s="14">
        <f t="shared" si="7"/>
        <v>6956190.4761904757</v>
      </c>
    </row>
    <row r="92" spans="1:16" s="17" customFormat="1" ht="12.95" customHeight="1">
      <c r="A92" s="12">
        <v>87</v>
      </c>
      <c r="B92" s="13" t="s">
        <v>296</v>
      </c>
      <c r="C92" s="13">
        <v>1660</v>
      </c>
      <c r="D92" s="14">
        <f t="shared" si="4"/>
        <v>5665.060240963855</v>
      </c>
      <c r="E92" s="13" t="s">
        <v>297</v>
      </c>
      <c r="F92" s="15">
        <v>44716</v>
      </c>
      <c r="G92" s="14">
        <v>9404000</v>
      </c>
      <c r="H92" s="16"/>
      <c r="I92" s="16"/>
      <c r="J92" s="16">
        <v>0</v>
      </c>
      <c r="K92" s="14">
        <v>0</v>
      </c>
      <c r="L92" s="14">
        <v>0</v>
      </c>
      <c r="M92" s="14">
        <v>3922000</v>
      </c>
      <c r="N92" s="14">
        <f t="shared" ref="N92" si="8">SUM(H92:M92)</f>
        <v>3922000</v>
      </c>
      <c r="O92" s="14">
        <f t="shared" ref="O92" si="9">G92-N92</f>
        <v>5482000</v>
      </c>
      <c r="P92" s="14">
        <f t="shared" ref="P92" si="10">N92*100/105</f>
        <v>3735238.0952380951</v>
      </c>
    </row>
    <row r="93" spans="1:16" s="17" customFormat="1" ht="12.95" customHeight="1">
      <c r="A93" s="12">
        <v>88</v>
      </c>
      <c r="B93" s="13" t="s">
        <v>195</v>
      </c>
      <c r="C93" s="13">
        <v>1660</v>
      </c>
      <c r="D93" s="14">
        <f t="shared" si="4"/>
        <v>4766.265060240964</v>
      </c>
      <c r="E93" s="13" t="s">
        <v>196</v>
      </c>
      <c r="F93" s="15">
        <v>44231</v>
      </c>
      <c r="G93" s="14">
        <v>7912000</v>
      </c>
      <c r="H93" s="16">
        <v>0</v>
      </c>
      <c r="I93" s="16">
        <v>0</v>
      </c>
      <c r="J93" s="16">
        <v>0</v>
      </c>
      <c r="K93" s="14">
        <v>825000</v>
      </c>
      <c r="L93" s="14">
        <v>3737000</v>
      </c>
      <c r="M93" s="14">
        <v>1890000</v>
      </c>
      <c r="N93" s="14">
        <f t="shared" si="6"/>
        <v>6452000</v>
      </c>
      <c r="O93" s="14">
        <f t="shared" si="5"/>
        <v>1460000</v>
      </c>
      <c r="P93" s="14">
        <f t="shared" si="7"/>
        <v>6144761.9047619049</v>
      </c>
    </row>
    <row r="94" spans="1:16" s="17" customFormat="1" ht="12.95" customHeight="1">
      <c r="A94" s="12">
        <v>89</v>
      </c>
      <c r="B94" s="13" t="s">
        <v>197</v>
      </c>
      <c r="C94" s="13">
        <v>1660</v>
      </c>
      <c r="D94" s="14">
        <f t="shared" si="4"/>
        <v>4190.9638554216872</v>
      </c>
      <c r="E94" s="13" t="s">
        <v>198</v>
      </c>
      <c r="F94" s="15">
        <v>43845</v>
      </c>
      <c r="G94" s="14">
        <v>6957000</v>
      </c>
      <c r="H94" s="16">
        <v>0</v>
      </c>
      <c r="I94" s="16">
        <v>0</v>
      </c>
      <c r="J94" s="14">
        <v>1293000</v>
      </c>
      <c r="K94" s="14">
        <v>0</v>
      </c>
      <c r="L94" s="14">
        <v>2744000</v>
      </c>
      <c r="M94" s="14">
        <v>1646000</v>
      </c>
      <c r="N94" s="14">
        <f t="shared" si="6"/>
        <v>5683000</v>
      </c>
      <c r="O94" s="14">
        <f t="shared" si="5"/>
        <v>1274000</v>
      </c>
      <c r="P94" s="14">
        <f t="shared" si="7"/>
        <v>5412380.9523809524</v>
      </c>
    </row>
    <row r="95" spans="1:16" s="17" customFormat="1" ht="12.95" customHeight="1">
      <c r="A95" s="12">
        <v>90</v>
      </c>
      <c r="B95" s="13" t="s">
        <v>199</v>
      </c>
      <c r="C95" s="13">
        <v>1660</v>
      </c>
      <c r="D95" s="14">
        <f t="shared" si="4"/>
        <v>4666.265060240964</v>
      </c>
      <c r="E95" s="13" t="s">
        <v>200</v>
      </c>
      <c r="F95" s="15">
        <v>44235</v>
      </c>
      <c r="G95" s="14">
        <v>7746000</v>
      </c>
      <c r="H95" s="16">
        <v>0</v>
      </c>
      <c r="I95" s="16">
        <v>0</v>
      </c>
      <c r="J95" s="16">
        <v>0</v>
      </c>
      <c r="K95" s="14">
        <v>1225000</v>
      </c>
      <c r="L95" s="14">
        <v>3242000</v>
      </c>
      <c r="M95" s="14">
        <v>1848000</v>
      </c>
      <c r="N95" s="14">
        <f t="shared" si="6"/>
        <v>6315000</v>
      </c>
      <c r="O95" s="14">
        <f t="shared" si="5"/>
        <v>1431000</v>
      </c>
      <c r="P95" s="14">
        <f t="shared" si="7"/>
        <v>6014285.7142857146</v>
      </c>
    </row>
    <row r="96" spans="1:16" s="17" customFormat="1" ht="12.95" customHeight="1">
      <c r="A96" s="12">
        <v>91</v>
      </c>
      <c r="B96" s="13" t="s">
        <v>201</v>
      </c>
      <c r="C96" s="13">
        <v>1660</v>
      </c>
      <c r="D96" s="14">
        <f t="shared" si="4"/>
        <v>3943.3734939759038</v>
      </c>
      <c r="E96" s="13" t="s">
        <v>202</v>
      </c>
      <c r="F96" s="15">
        <v>44240</v>
      </c>
      <c r="G96" s="14">
        <v>6546000</v>
      </c>
      <c r="H96" s="16">
        <v>0</v>
      </c>
      <c r="I96" s="16">
        <v>0</v>
      </c>
      <c r="J96" s="16">
        <v>0</v>
      </c>
      <c r="K96" s="14">
        <v>312000</v>
      </c>
      <c r="L96" s="14">
        <v>2967000</v>
      </c>
      <c r="M96" s="14">
        <v>1840200</v>
      </c>
      <c r="N96" s="14">
        <f t="shared" si="6"/>
        <v>5119200</v>
      </c>
      <c r="O96" s="14">
        <f t="shared" si="5"/>
        <v>1426800</v>
      </c>
      <c r="P96" s="14">
        <f t="shared" si="7"/>
        <v>4875428.5714285718</v>
      </c>
    </row>
    <row r="97" spans="1:16" s="17" customFormat="1" ht="12.95" customHeight="1">
      <c r="A97" s="12">
        <v>92</v>
      </c>
      <c r="B97" s="13" t="s">
        <v>203</v>
      </c>
      <c r="C97" s="13">
        <v>1660</v>
      </c>
      <c r="D97" s="14">
        <f t="shared" si="4"/>
        <v>5527.1084337349394</v>
      </c>
      <c r="E97" s="13" t="s">
        <v>204</v>
      </c>
      <c r="F97" s="15">
        <v>44708</v>
      </c>
      <c r="G97" s="14">
        <v>9175000</v>
      </c>
      <c r="H97" s="16"/>
      <c r="I97" s="16"/>
      <c r="J97" s="16"/>
      <c r="K97" s="14"/>
      <c r="L97" s="14"/>
      <c r="M97" s="14">
        <v>7500000</v>
      </c>
      <c r="N97" s="14">
        <f t="shared" si="6"/>
        <v>7500000</v>
      </c>
      <c r="O97" s="14">
        <f t="shared" si="5"/>
        <v>1675000</v>
      </c>
      <c r="P97" s="14">
        <f t="shared" si="7"/>
        <v>7142857.1428571427</v>
      </c>
    </row>
    <row r="98" spans="1:16" s="17" customFormat="1" ht="12.95" customHeight="1">
      <c r="A98" s="12">
        <v>93</v>
      </c>
      <c r="B98" s="13" t="s">
        <v>205</v>
      </c>
      <c r="C98" s="13">
        <v>1660</v>
      </c>
      <c r="D98" s="14">
        <f t="shared" si="4"/>
        <v>4473.4939759036142</v>
      </c>
      <c r="E98" s="13" t="s">
        <v>206</v>
      </c>
      <c r="F98" s="15">
        <v>44297</v>
      </c>
      <c r="G98" s="14">
        <v>7426000</v>
      </c>
      <c r="H98" s="16"/>
      <c r="I98" s="16"/>
      <c r="J98" s="16">
        <v>0</v>
      </c>
      <c r="K98" s="14">
        <v>0</v>
      </c>
      <c r="L98" s="14">
        <v>2962250</v>
      </c>
      <c r="M98" s="14">
        <v>1043750</v>
      </c>
      <c r="N98" s="14">
        <f t="shared" si="6"/>
        <v>4006000</v>
      </c>
      <c r="O98" s="14">
        <f t="shared" si="5"/>
        <v>3420000</v>
      </c>
      <c r="P98" s="14">
        <f t="shared" si="7"/>
        <v>3815238.0952380951</v>
      </c>
    </row>
    <row r="99" spans="1:16" s="17" customFormat="1" ht="12.95" customHeight="1">
      <c r="A99" s="12">
        <v>94</v>
      </c>
      <c r="B99" s="13" t="s">
        <v>207</v>
      </c>
      <c r="C99" s="13">
        <v>1660</v>
      </c>
      <c r="D99" s="14">
        <f t="shared" si="4"/>
        <v>4915.6626506024095</v>
      </c>
      <c r="E99" s="13" t="s">
        <v>208</v>
      </c>
      <c r="F99" s="15">
        <v>44424</v>
      </c>
      <c r="G99" s="14">
        <v>8160000</v>
      </c>
      <c r="H99" s="16">
        <v>0</v>
      </c>
      <c r="I99" s="16">
        <v>0</v>
      </c>
      <c r="J99" s="16">
        <v>0</v>
      </c>
      <c r="K99" s="14">
        <v>0</v>
      </c>
      <c r="L99" s="14">
        <v>4700000</v>
      </c>
      <c r="M99" s="14">
        <v>1953000</v>
      </c>
      <c r="N99" s="14">
        <f t="shared" si="6"/>
        <v>6653000</v>
      </c>
      <c r="O99" s="14">
        <f t="shared" si="5"/>
        <v>1507000</v>
      </c>
      <c r="P99" s="14">
        <f t="shared" si="7"/>
        <v>6336190.4761904757</v>
      </c>
    </row>
    <row r="100" spans="1:16" s="17" customFormat="1" ht="12.95" customHeight="1">
      <c r="A100" s="12">
        <v>95</v>
      </c>
      <c r="B100" s="13" t="s">
        <v>209</v>
      </c>
      <c r="C100" s="13">
        <v>1660</v>
      </c>
      <c r="D100" s="14">
        <f t="shared" si="4"/>
        <v>4766.265060240964</v>
      </c>
      <c r="E100" s="13" t="s">
        <v>210</v>
      </c>
      <c r="F100" s="15">
        <v>44279</v>
      </c>
      <c r="G100" s="14">
        <v>7912000</v>
      </c>
      <c r="H100" s="16">
        <v>0</v>
      </c>
      <c r="I100" s="16">
        <v>0</v>
      </c>
      <c r="J100" s="16">
        <v>0</v>
      </c>
      <c r="K100" s="14">
        <v>25000</v>
      </c>
      <c r="L100" s="14">
        <v>4540000</v>
      </c>
      <c r="M100" s="14">
        <v>1890000</v>
      </c>
      <c r="N100" s="14">
        <f t="shared" si="6"/>
        <v>6455000</v>
      </c>
      <c r="O100" s="14">
        <f t="shared" si="5"/>
        <v>1457000</v>
      </c>
      <c r="P100" s="14">
        <f t="shared" si="7"/>
        <v>6147619.0476190476</v>
      </c>
    </row>
    <row r="101" spans="1:16" s="17" customFormat="1" ht="12.95" customHeight="1">
      <c r="A101" s="12">
        <v>96</v>
      </c>
      <c r="B101" s="13" t="s">
        <v>211</v>
      </c>
      <c r="C101" s="13">
        <v>1660</v>
      </c>
      <c r="D101" s="14">
        <f t="shared" si="4"/>
        <v>5115.060240963855</v>
      </c>
      <c r="E101" s="13" t="s">
        <v>212</v>
      </c>
      <c r="F101" s="15">
        <v>44483</v>
      </c>
      <c r="G101" s="14">
        <v>8491000</v>
      </c>
      <c r="H101" s="16"/>
      <c r="I101" s="16"/>
      <c r="J101" s="16">
        <v>0</v>
      </c>
      <c r="K101" s="14">
        <v>0</v>
      </c>
      <c r="L101" s="14">
        <v>1575000</v>
      </c>
      <c r="M101" s="14">
        <v>1500000</v>
      </c>
      <c r="N101" s="14">
        <f t="shared" si="6"/>
        <v>3075000</v>
      </c>
      <c r="O101" s="14">
        <f t="shared" si="5"/>
        <v>5416000</v>
      </c>
      <c r="P101" s="14">
        <f t="shared" si="7"/>
        <v>2928571.4285714286</v>
      </c>
    </row>
    <row r="102" spans="1:16" s="17" customFormat="1" ht="12.95" customHeight="1">
      <c r="A102" s="12">
        <v>97</v>
      </c>
      <c r="B102" s="13" t="s">
        <v>298</v>
      </c>
      <c r="C102" s="13">
        <v>1660</v>
      </c>
      <c r="D102" s="14">
        <f t="shared" si="4"/>
        <v>5616.265060240964</v>
      </c>
      <c r="E102" s="13" t="s">
        <v>299</v>
      </c>
      <c r="F102" s="15">
        <v>44707</v>
      </c>
      <c r="G102" s="14">
        <v>9323000</v>
      </c>
      <c r="H102" s="16"/>
      <c r="I102" s="16"/>
      <c r="J102" s="16">
        <v>0</v>
      </c>
      <c r="K102" s="14">
        <v>0</v>
      </c>
      <c r="L102" s="14">
        <v>0</v>
      </c>
      <c r="M102" s="14">
        <v>225000</v>
      </c>
      <c r="N102" s="14">
        <f t="shared" si="6"/>
        <v>225000</v>
      </c>
      <c r="O102" s="14">
        <f t="shared" si="5"/>
        <v>9098000</v>
      </c>
      <c r="P102" s="14">
        <f t="shared" si="7"/>
        <v>214285.71428571429</v>
      </c>
    </row>
    <row r="103" spans="1:16" s="17" customFormat="1" ht="12.95" customHeight="1">
      <c r="A103" s="12">
        <v>98</v>
      </c>
      <c r="B103" s="13" t="s">
        <v>213</v>
      </c>
      <c r="C103" s="13">
        <v>1660</v>
      </c>
      <c r="D103" s="14">
        <f t="shared" si="4"/>
        <v>5115.060240963855</v>
      </c>
      <c r="E103" s="13" t="s">
        <v>214</v>
      </c>
      <c r="F103" s="15">
        <v>44500</v>
      </c>
      <c r="G103" s="14">
        <v>8491000</v>
      </c>
      <c r="H103" s="16"/>
      <c r="I103" s="16"/>
      <c r="J103" s="16">
        <v>0</v>
      </c>
      <c r="K103" s="16">
        <v>0</v>
      </c>
      <c r="L103" s="14">
        <v>4880005</v>
      </c>
      <c r="M103" s="14">
        <v>0</v>
      </c>
      <c r="N103" s="14">
        <f t="shared" si="6"/>
        <v>4880005</v>
      </c>
      <c r="O103" s="14">
        <f t="shared" si="5"/>
        <v>3610995</v>
      </c>
      <c r="P103" s="14">
        <f t="shared" si="7"/>
        <v>4647623.8095238097</v>
      </c>
    </row>
    <row r="104" spans="1:16" s="17" customFormat="1" ht="12.95" customHeight="1">
      <c r="A104" s="12">
        <v>99</v>
      </c>
      <c r="B104" s="13" t="s">
        <v>215</v>
      </c>
      <c r="C104" s="13">
        <v>1660</v>
      </c>
      <c r="D104" s="14">
        <f t="shared" si="4"/>
        <v>4162.6506024096389</v>
      </c>
      <c r="E104" s="13" t="s">
        <v>216</v>
      </c>
      <c r="F104" s="15">
        <v>44342</v>
      </c>
      <c r="G104" s="14">
        <v>6910000</v>
      </c>
      <c r="H104" s="16"/>
      <c r="I104" s="16"/>
      <c r="J104" s="16">
        <v>0</v>
      </c>
      <c r="K104" s="14">
        <v>0</v>
      </c>
      <c r="L104" s="14">
        <v>3574000</v>
      </c>
      <c r="M104" s="14">
        <v>0</v>
      </c>
      <c r="N104" s="14">
        <f t="shared" si="6"/>
        <v>3574000</v>
      </c>
      <c r="O104" s="14">
        <f t="shared" si="5"/>
        <v>3336000</v>
      </c>
      <c r="P104" s="14">
        <f t="shared" si="7"/>
        <v>3403809.5238095238</v>
      </c>
    </row>
    <row r="105" spans="1:16" s="17" customFormat="1" ht="12.95" customHeight="1">
      <c r="A105" s="12">
        <v>100</v>
      </c>
      <c r="B105" s="13" t="s">
        <v>217</v>
      </c>
      <c r="C105" s="13">
        <v>1660</v>
      </c>
      <c r="D105" s="14">
        <f t="shared" si="4"/>
        <v>3811.4457831325303</v>
      </c>
      <c r="E105" s="13" t="s">
        <v>218</v>
      </c>
      <c r="F105" s="15">
        <v>44204</v>
      </c>
      <c r="G105" s="14">
        <v>6327000</v>
      </c>
      <c r="H105" s="16">
        <v>0</v>
      </c>
      <c r="I105" s="16">
        <v>0</v>
      </c>
      <c r="J105" s="14">
        <v>0</v>
      </c>
      <c r="K105" s="14">
        <v>225000</v>
      </c>
      <c r="L105" s="14">
        <v>2797000</v>
      </c>
      <c r="M105" s="14">
        <v>0</v>
      </c>
      <c r="N105" s="14">
        <f t="shared" si="6"/>
        <v>3022000</v>
      </c>
      <c r="O105" s="14">
        <f t="shared" si="5"/>
        <v>3305000</v>
      </c>
      <c r="P105" s="14">
        <f t="shared" si="7"/>
        <v>2878095.2380952379</v>
      </c>
    </row>
    <row r="106" spans="1:16" s="17" customFormat="1" ht="12.95" customHeight="1">
      <c r="A106" s="12">
        <v>101</v>
      </c>
      <c r="B106" s="13" t="s">
        <v>219</v>
      </c>
      <c r="C106" s="13">
        <v>1360</v>
      </c>
      <c r="D106" s="14">
        <f t="shared" si="4"/>
        <v>4785.2941176470586</v>
      </c>
      <c r="E106" s="13" t="s">
        <v>220</v>
      </c>
      <c r="F106" s="19">
        <v>44273</v>
      </c>
      <c r="G106" s="14">
        <v>6508000</v>
      </c>
      <c r="H106" s="16">
        <v>0</v>
      </c>
      <c r="I106" s="16">
        <v>0</v>
      </c>
      <c r="J106" s="16">
        <v>0</v>
      </c>
      <c r="K106" s="14">
        <v>225000</v>
      </c>
      <c r="L106" s="14">
        <v>4966000</v>
      </c>
      <c r="M106" s="14">
        <v>0</v>
      </c>
      <c r="N106" s="14">
        <f t="shared" si="6"/>
        <v>5191000</v>
      </c>
      <c r="O106" s="14">
        <f t="shared" si="5"/>
        <v>1317000</v>
      </c>
      <c r="P106" s="14">
        <f t="shared" si="7"/>
        <v>4943809.5238095243</v>
      </c>
    </row>
    <row r="107" spans="1:16" s="17" customFormat="1" ht="12.95" customHeight="1">
      <c r="A107" s="12">
        <v>102</v>
      </c>
      <c r="B107" s="13" t="s">
        <v>221</v>
      </c>
      <c r="C107" s="13">
        <v>1360</v>
      </c>
      <c r="D107" s="14">
        <f t="shared" si="4"/>
        <v>3650</v>
      </c>
      <c r="E107" s="13" t="s">
        <v>222</v>
      </c>
      <c r="F107" s="15">
        <v>44048</v>
      </c>
      <c r="G107" s="14">
        <v>4964000</v>
      </c>
      <c r="H107" s="16">
        <v>0</v>
      </c>
      <c r="I107" s="16">
        <v>0</v>
      </c>
      <c r="J107" s="14">
        <v>0</v>
      </c>
      <c r="K107" s="14">
        <v>3432000</v>
      </c>
      <c r="L107" s="14">
        <v>1780200</v>
      </c>
      <c r="M107" s="14">
        <v>0</v>
      </c>
      <c r="N107" s="14">
        <f t="shared" si="6"/>
        <v>5212200</v>
      </c>
      <c r="O107" s="14">
        <f t="shared" si="5"/>
        <v>-248200</v>
      </c>
      <c r="P107" s="14">
        <f t="shared" si="7"/>
        <v>4964000</v>
      </c>
    </row>
    <row r="108" spans="1:16" s="17" customFormat="1" ht="12.95" customHeight="1">
      <c r="A108" s="12">
        <v>103</v>
      </c>
      <c r="B108" s="13" t="s">
        <v>223</v>
      </c>
      <c r="C108" s="13">
        <v>1360</v>
      </c>
      <c r="D108" s="14">
        <f t="shared" si="4"/>
        <v>5305.8823529411766</v>
      </c>
      <c r="E108" s="13" t="s">
        <v>40</v>
      </c>
      <c r="F108" s="15">
        <v>44656</v>
      </c>
      <c r="G108" s="14">
        <v>7216000</v>
      </c>
      <c r="H108" s="16"/>
      <c r="I108" s="16"/>
      <c r="J108" s="14"/>
      <c r="K108" s="14"/>
      <c r="L108" s="14"/>
      <c r="M108" s="14">
        <v>225000</v>
      </c>
      <c r="N108" s="14">
        <f t="shared" si="6"/>
        <v>225000</v>
      </c>
      <c r="O108" s="14">
        <f t="shared" si="5"/>
        <v>6991000</v>
      </c>
      <c r="P108" s="14">
        <f t="shared" si="7"/>
        <v>214285.71428571429</v>
      </c>
    </row>
    <row r="109" spans="1:16" s="17" customFormat="1" ht="12.95" customHeight="1">
      <c r="A109" s="12">
        <v>104</v>
      </c>
      <c r="B109" s="13" t="s">
        <v>224</v>
      </c>
      <c r="C109" s="13">
        <v>1360</v>
      </c>
      <c r="D109" s="14">
        <f t="shared" si="4"/>
        <v>4183.8235294117649</v>
      </c>
      <c r="E109" s="13" t="s">
        <v>225</v>
      </c>
      <c r="F109" s="15">
        <v>44079</v>
      </c>
      <c r="G109" s="14">
        <v>5690000</v>
      </c>
      <c r="H109" s="16">
        <v>0</v>
      </c>
      <c r="I109" s="16">
        <v>0</v>
      </c>
      <c r="J109" s="14">
        <v>0</v>
      </c>
      <c r="K109" s="14">
        <v>1574400</v>
      </c>
      <c r="L109" s="14">
        <v>2473000</v>
      </c>
      <c r="M109" s="14">
        <v>0</v>
      </c>
      <c r="N109" s="14">
        <f t="shared" si="6"/>
        <v>4047400</v>
      </c>
      <c r="O109" s="14">
        <f t="shared" si="5"/>
        <v>1642600</v>
      </c>
      <c r="P109" s="14">
        <f t="shared" si="7"/>
        <v>3854666.6666666665</v>
      </c>
    </row>
    <row r="110" spans="1:16" s="17" customFormat="1" ht="12.95" customHeight="1">
      <c r="A110" s="12">
        <v>105</v>
      </c>
      <c r="B110" s="13" t="s">
        <v>226</v>
      </c>
      <c r="C110" s="13">
        <v>1360</v>
      </c>
      <c r="D110" s="14">
        <f t="shared" si="4"/>
        <v>4385.2941176470586</v>
      </c>
      <c r="E110" s="13" t="s">
        <v>227</v>
      </c>
      <c r="F110" s="15">
        <v>43890</v>
      </c>
      <c r="G110" s="14">
        <v>5964000</v>
      </c>
      <c r="H110" s="16">
        <v>0</v>
      </c>
      <c r="I110" s="16">
        <v>0</v>
      </c>
      <c r="J110" s="14">
        <v>225000</v>
      </c>
      <c r="K110" s="14">
        <v>895000</v>
      </c>
      <c r="L110" s="14">
        <v>1564000</v>
      </c>
      <c r="M110" s="14">
        <v>2200000</v>
      </c>
      <c r="N110" s="14">
        <f t="shared" si="6"/>
        <v>4884000</v>
      </c>
      <c r="O110" s="14">
        <f t="shared" si="5"/>
        <v>1080000</v>
      </c>
      <c r="P110" s="14">
        <f t="shared" si="7"/>
        <v>4651428.5714285718</v>
      </c>
    </row>
    <row r="111" spans="1:16" s="17" customFormat="1" ht="12.95" customHeight="1">
      <c r="A111" s="12">
        <v>106</v>
      </c>
      <c r="B111" s="13" t="s">
        <v>228</v>
      </c>
      <c r="C111" s="13">
        <v>1360</v>
      </c>
      <c r="D111" s="14">
        <f t="shared" si="4"/>
        <v>4435.2941176470586</v>
      </c>
      <c r="E111" s="13" t="s">
        <v>229</v>
      </c>
      <c r="F111" s="15">
        <v>43895</v>
      </c>
      <c r="G111" s="14">
        <v>6032000</v>
      </c>
      <c r="H111" s="16">
        <v>0</v>
      </c>
      <c r="I111" s="16">
        <v>0</v>
      </c>
      <c r="J111" s="16">
        <v>0</v>
      </c>
      <c r="K111" s="14">
        <v>900000</v>
      </c>
      <c r="L111" s="14">
        <v>3766000</v>
      </c>
      <c r="M111" s="14">
        <v>0</v>
      </c>
      <c r="N111" s="14">
        <f t="shared" si="6"/>
        <v>4666000</v>
      </c>
      <c r="O111" s="14">
        <f t="shared" si="5"/>
        <v>1366000</v>
      </c>
      <c r="P111" s="14">
        <f t="shared" si="7"/>
        <v>4443809.5238095243</v>
      </c>
    </row>
    <row r="112" spans="1:16" s="17" customFormat="1" ht="12.95" customHeight="1">
      <c r="A112" s="12">
        <v>107</v>
      </c>
      <c r="B112" s="13" t="s">
        <v>230</v>
      </c>
      <c r="C112" s="13">
        <v>1360</v>
      </c>
      <c r="D112" s="14">
        <f t="shared" si="4"/>
        <v>4330.8823529411766</v>
      </c>
      <c r="E112" s="13" t="s">
        <v>231</v>
      </c>
      <c r="F112" s="15">
        <v>43887</v>
      </c>
      <c r="G112" s="14">
        <v>5890000</v>
      </c>
      <c r="H112" s="16">
        <v>0</v>
      </c>
      <c r="I112" s="16">
        <v>0</v>
      </c>
      <c r="J112" s="14">
        <v>225000</v>
      </c>
      <c r="K112" s="14">
        <v>900000</v>
      </c>
      <c r="L112" s="14">
        <v>4000000</v>
      </c>
      <c r="M112" s="14">
        <v>0</v>
      </c>
      <c r="N112" s="14">
        <f t="shared" si="6"/>
        <v>5125000</v>
      </c>
      <c r="O112" s="14">
        <f t="shared" si="5"/>
        <v>765000</v>
      </c>
      <c r="P112" s="14">
        <f t="shared" si="7"/>
        <v>4880952.3809523806</v>
      </c>
    </row>
    <row r="113" spans="1:16" s="17" customFormat="1" ht="12.95" customHeight="1">
      <c r="A113" s="12">
        <v>108</v>
      </c>
      <c r="B113" s="13" t="s">
        <v>232</v>
      </c>
      <c r="C113" s="13">
        <v>1360</v>
      </c>
      <c r="D113" s="14">
        <f t="shared" si="4"/>
        <v>4485.2941176470586</v>
      </c>
      <c r="E113" s="13" t="s">
        <v>233</v>
      </c>
      <c r="F113" s="15">
        <v>44048</v>
      </c>
      <c r="G113" s="14">
        <v>6100000</v>
      </c>
      <c r="H113" s="16">
        <v>0</v>
      </c>
      <c r="I113" s="16">
        <v>0</v>
      </c>
      <c r="J113" s="14">
        <v>0</v>
      </c>
      <c r="K113" s="14">
        <v>1646800</v>
      </c>
      <c r="L113" s="14">
        <v>1900000</v>
      </c>
      <c r="M113" s="14">
        <v>1428000</v>
      </c>
      <c r="N113" s="14">
        <f t="shared" si="6"/>
        <v>4974800</v>
      </c>
      <c r="O113" s="14">
        <f t="shared" si="5"/>
        <v>1125200</v>
      </c>
      <c r="P113" s="14">
        <f t="shared" si="7"/>
        <v>4737904.7619047621</v>
      </c>
    </row>
    <row r="114" spans="1:16" s="17" customFormat="1" ht="12.95" customHeight="1">
      <c r="A114" s="12">
        <v>109</v>
      </c>
      <c r="B114" s="13" t="s">
        <v>234</v>
      </c>
      <c r="C114" s="13">
        <v>1360</v>
      </c>
      <c r="D114" s="14">
        <f t="shared" si="4"/>
        <v>3623.5294117647059</v>
      </c>
      <c r="E114" s="13" t="s">
        <v>235</v>
      </c>
      <c r="F114" s="15">
        <v>43880</v>
      </c>
      <c r="G114" s="14">
        <v>4928000</v>
      </c>
      <c r="H114" s="16">
        <v>0</v>
      </c>
      <c r="I114" s="16">
        <v>0</v>
      </c>
      <c r="J114" s="14">
        <v>225000</v>
      </c>
      <c r="K114" s="14">
        <v>0</v>
      </c>
      <c r="L114" s="14">
        <v>2235400</v>
      </c>
      <c r="M114" s="14">
        <v>1365000</v>
      </c>
      <c r="N114" s="14">
        <f t="shared" si="6"/>
        <v>3825400</v>
      </c>
      <c r="O114" s="14">
        <f t="shared" si="5"/>
        <v>1102600</v>
      </c>
      <c r="P114" s="14">
        <f t="shared" si="7"/>
        <v>3643238.0952380951</v>
      </c>
    </row>
    <row r="115" spans="1:16" s="17" customFormat="1" ht="12.95" customHeight="1">
      <c r="A115" s="12">
        <v>110</v>
      </c>
      <c r="B115" s="13" t="s">
        <v>236</v>
      </c>
      <c r="C115" s="13">
        <v>1360</v>
      </c>
      <c r="D115" s="14">
        <f t="shared" si="4"/>
        <v>4435.2941176470586</v>
      </c>
      <c r="E115" s="13" t="s">
        <v>237</v>
      </c>
      <c r="F115" s="15">
        <v>44110</v>
      </c>
      <c r="G115" s="14">
        <v>6032000</v>
      </c>
      <c r="H115" s="16">
        <v>0</v>
      </c>
      <c r="I115" s="16">
        <v>0</v>
      </c>
      <c r="J115" s="14">
        <v>0</v>
      </c>
      <c r="K115" s="14">
        <v>1207000</v>
      </c>
      <c r="L115" s="14">
        <v>0</v>
      </c>
      <c r="M115" s="14">
        <v>1000000</v>
      </c>
      <c r="N115" s="14">
        <f t="shared" si="6"/>
        <v>2207000</v>
      </c>
      <c r="O115" s="14">
        <f t="shared" si="5"/>
        <v>3825000</v>
      </c>
      <c r="P115" s="14">
        <f t="shared" si="7"/>
        <v>2101904.7619047621</v>
      </c>
    </row>
    <row r="116" spans="1:16" s="17" customFormat="1" ht="12.95" customHeight="1">
      <c r="A116" s="12">
        <v>111</v>
      </c>
      <c r="B116" s="13" t="s">
        <v>238</v>
      </c>
      <c r="C116" s="13">
        <v>1360</v>
      </c>
      <c r="D116" s="14">
        <f t="shared" si="4"/>
        <v>4385.2941176470586</v>
      </c>
      <c r="E116" s="13" t="s">
        <v>239</v>
      </c>
      <c r="F116" s="15">
        <v>44000</v>
      </c>
      <c r="G116" s="14">
        <v>5964000</v>
      </c>
      <c r="H116" s="16">
        <v>0</v>
      </c>
      <c r="I116" s="16">
        <v>0</v>
      </c>
      <c r="J116" s="16">
        <v>0</v>
      </c>
      <c r="K116" s="14">
        <v>3620000</v>
      </c>
      <c r="L116" s="14">
        <v>1388000</v>
      </c>
      <c r="M116" s="14">
        <v>0</v>
      </c>
      <c r="N116" s="14">
        <f t="shared" si="6"/>
        <v>5008000</v>
      </c>
      <c r="O116" s="14">
        <f t="shared" si="5"/>
        <v>956000</v>
      </c>
      <c r="P116" s="14">
        <f t="shared" si="7"/>
        <v>4769523.8095238097</v>
      </c>
    </row>
    <row r="117" spans="1:16" s="17" customFormat="1" ht="12.95" customHeight="1">
      <c r="A117" s="12">
        <v>112</v>
      </c>
      <c r="B117" s="13" t="s">
        <v>240</v>
      </c>
      <c r="C117" s="13">
        <v>1360</v>
      </c>
      <c r="D117" s="14">
        <f t="shared" si="4"/>
        <v>4385.2941176470586</v>
      </c>
      <c r="E117" s="13" t="s">
        <v>241</v>
      </c>
      <c r="F117" s="15">
        <v>44000</v>
      </c>
      <c r="G117" s="14">
        <v>5964000</v>
      </c>
      <c r="H117" s="16">
        <v>0</v>
      </c>
      <c r="I117" s="16">
        <v>0</v>
      </c>
      <c r="J117" s="16">
        <v>0</v>
      </c>
      <c r="K117" s="14">
        <v>1120000</v>
      </c>
      <c r="L117" s="14">
        <v>2322000</v>
      </c>
      <c r="M117" s="14">
        <v>1393000</v>
      </c>
      <c r="N117" s="14">
        <f t="shared" si="6"/>
        <v>4835000</v>
      </c>
      <c r="O117" s="14">
        <f t="shared" si="5"/>
        <v>1129000</v>
      </c>
      <c r="P117" s="14">
        <f t="shared" si="7"/>
        <v>4604761.9047619049</v>
      </c>
    </row>
    <row r="118" spans="1:16" s="17" customFormat="1" ht="12.95" customHeight="1">
      <c r="A118" s="12">
        <v>113</v>
      </c>
      <c r="B118" s="13" t="s">
        <v>242</v>
      </c>
      <c r="C118" s="13">
        <v>1360</v>
      </c>
      <c r="D118" s="14">
        <f t="shared" si="4"/>
        <v>3647.794117647059</v>
      </c>
      <c r="E118" s="13" t="s">
        <v>243</v>
      </c>
      <c r="F118" s="15">
        <v>43869</v>
      </c>
      <c r="G118" s="14">
        <v>4961000</v>
      </c>
      <c r="H118" s="16">
        <v>0</v>
      </c>
      <c r="I118" s="16">
        <v>0</v>
      </c>
      <c r="J118" s="14">
        <v>235000</v>
      </c>
      <c r="K118" s="14">
        <v>0</v>
      </c>
      <c r="L118" s="14">
        <v>2186000</v>
      </c>
      <c r="M118" s="14">
        <v>1357000</v>
      </c>
      <c r="N118" s="14">
        <f t="shared" si="6"/>
        <v>3778000</v>
      </c>
      <c r="O118" s="14">
        <f t="shared" si="5"/>
        <v>1183000</v>
      </c>
      <c r="P118" s="14">
        <f t="shared" si="7"/>
        <v>3598095.2380952379</v>
      </c>
    </row>
    <row r="119" spans="1:16" s="17" customFormat="1" ht="12.95" customHeight="1">
      <c r="A119" s="12">
        <v>114</v>
      </c>
      <c r="B119" s="13" t="s">
        <v>244</v>
      </c>
      <c r="C119" s="13">
        <v>1360</v>
      </c>
      <c r="D119" s="14">
        <f t="shared" si="4"/>
        <v>4264.7058823529414</v>
      </c>
      <c r="E119" s="13" t="s">
        <v>245</v>
      </c>
      <c r="F119" s="15">
        <v>44079</v>
      </c>
      <c r="G119" s="14">
        <v>5800000</v>
      </c>
      <c r="H119" s="16">
        <v>0</v>
      </c>
      <c r="I119" s="16">
        <v>0</v>
      </c>
      <c r="J119" s="14">
        <v>0</v>
      </c>
      <c r="K119" s="14">
        <v>1938500</v>
      </c>
      <c r="L119" s="14">
        <v>1698500</v>
      </c>
      <c r="M119" s="14">
        <v>150000</v>
      </c>
      <c r="N119" s="14">
        <f t="shared" si="6"/>
        <v>3787000</v>
      </c>
      <c r="O119" s="14">
        <f t="shared" si="5"/>
        <v>2013000</v>
      </c>
      <c r="P119" s="14">
        <f t="shared" si="7"/>
        <v>3606666.6666666665</v>
      </c>
    </row>
    <row r="120" spans="1:16" s="17" customFormat="1" ht="12.95" customHeight="1">
      <c r="A120" s="12">
        <v>115</v>
      </c>
      <c r="B120" s="13" t="s">
        <v>246</v>
      </c>
      <c r="C120" s="13">
        <v>1360</v>
      </c>
      <c r="D120" s="14">
        <f t="shared" si="4"/>
        <v>4200</v>
      </c>
      <c r="E120" s="13" t="s">
        <v>247</v>
      </c>
      <c r="F120" s="15">
        <v>44426</v>
      </c>
      <c r="G120" s="14">
        <v>5712000</v>
      </c>
      <c r="H120" s="16"/>
      <c r="I120" s="16"/>
      <c r="J120" s="14">
        <v>0</v>
      </c>
      <c r="K120" s="14">
        <v>0</v>
      </c>
      <c r="L120" s="14">
        <v>3167600</v>
      </c>
      <c r="M120" s="14">
        <v>1580000</v>
      </c>
      <c r="N120" s="14">
        <f t="shared" si="6"/>
        <v>4747600</v>
      </c>
      <c r="O120" s="14">
        <f t="shared" si="5"/>
        <v>964400</v>
      </c>
      <c r="P120" s="14">
        <f t="shared" si="7"/>
        <v>4521523.8095238097</v>
      </c>
    </row>
    <row r="121" spans="1:16" s="17" customFormat="1" ht="12.95" customHeight="1">
      <c r="A121" s="12">
        <v>116</v>
      </c>
      <c r="B121" s="13" t="s">
        <v>248</v>
      </c>
      <c r="C121" s="13">
        <v>1360</v>
      </c>
      <c r="D121" s="14">
        <f t="shared" si="4"/>
        <v>4936.0294117647063</v>
      </c>
      <c r="E121" s="13" t="s">
        <v>249</v>
      </c>
      <c r="F121" s="15">
        <v>44421</v>
      </c>
      <c r="G121" s="14">
        <v>6713000</v>
      </c>
      <c r="H121" s="16"/>
      <c r="I121" s="16"/>
      <c r="J121" s="14">
        <v>0</v>
      </c>
      <c r="K121" s="14">
        <v>0</v>
      </c>
      <c r="L121" s="14">
        <v>3872000</v>
      </c>
      <c r="M121" s="14">
        <v>1585000</v>
      </c>
      <c r="N121" s="14">
        <f t="shared" si="6"/>
        <v>5457000</v>
      </c>
      <c r="O121" s="14">
        <f t="shared" si="5"/>
        <v>1256000</v>
      </c>
      <c r="P121" s="14">
        <f t="shared" si="7"/>
        <v>5197142.8571428573</v>
      </c>
    </row>
    <row r="122" spans="1:16" s="17" customFormat="1" ht="12.95" customHeight="1">
      <c r="A122" s="12">
        <v>117</v>
      </c>
      <c r="B122" s="13" t="s">
        <v>250</v>
      </c>
      <c r="C122" s="13">
        <v>1360</v>
      </c>
      <c r="D122" s="14">
        <f t="shared" si="4"/>
        <v>4297.0588235294117</v>
      </c>
      <c r="E122" s="13" t="s">
        <v>251</v>
      </c>
      <c r="F122" s="15">
        <v>44410</v>
      </c>
      <c r="G122" s="14">
        <v>5844000</v>
      </c>
      <c r="H122" s="16"/>
      <c r="I122" s="16"/>
      <c r="J122" s="14">
        <v>0</v>
      </c>
      <c r="K122" s="14">
        <v>0</v>
      </c>
      <c r="L122" s="14">
        <v>225000</v>
      </c>
      <c r="M122" s="14">
        <v>1500000</v>
      </c>
      <c r="N122" s="14">
        <f t="shared" si="6"/>
        <v>1725000</v>
      </c>
      <c r="O122" s="14">
        <f t="shared" si="5"/>
        <v>4119000</v>
      </c>
      <c r="P122" s="14">
        <f t="shared" si="7"/>
        <v>1642857.142857143</v>
      </c>
    </row>
    <row r="123" spans="1:16" s="17" customFormat="1" ht="12.95" customHeight="1">
      <c r="A123" s="12">
        <v>118</v>
      </c>
      <c r="B123" s="13" t="s">
        <v>252</v>
      </c>
      <c r="C123" s="13">
        <v>1360</v>
      </c>
      <c r="D123" s="14">
        <f t="shared" si="4"/>
        <v>4834.5588235294117</v>
      </c>
      <c r="E123" s="13" t="s">
        <v>253</v>
      </c>
      <c r="F123" s="15">
        <v>44193</v>
      </c>
      <c r="G123" s="14">
        <v>6575000</v>
      </c>
      <c r="H123" s="16">
        <v>0</v>
      </c>
      <c r="I123" s="16">
        <v>0</v>
      </c>
      <c r="J123" s="14">
        <v>0</v>
      </c>
      <c r="K123" s="14">
        <v>1211000</v>
      </c>
      <c r="L123" s="14">
        <v>4131000</v>
      </c>
      <c r="M123" s="14">
        <v>0</v>
      </c>
      <c r="N123" s="14">
        <f t="shared" si="6"/>
        <v>5342000</v>
      </c>
      <c r="O123" s="14">
        <f t="shared" si="5"/>
        <v>1233000</v>
      </c>
      <c r="P123" s="14">
        <f t="shared" si="7"/>
        <v>5087619.0476190476</v>
      </c>
    </row>
    <row r="124" spans="1:16" s="17" customFormat="1" ht="12.95" customHeight="1">
      <c r="A124" s="12">
        <v>119</v>
      </c>
      <c r="B124" s="13" t="s">
        <v>254</v>
      </c>
      <c r="C124" s="13">
        <v>1360</v>
      </c>
      <c r="D124" s="14">
        <f t="shared" si="4"/>
        <v>4080.8823529411766</v>
      </c>
      <c r="E124" s="13" t="s">
        <v>255</v>
      </c>
      <c r="F124" s="15">
        <v>44193</v>
      </c>
      <c r="G124" s="14">
        <v>5550000</v>
      </c>
      <c r="H124" s="16">
        <v>0</v>
      </c>
      <c r="I124" s="16">
        <v>0</v>
      </c>
      <c r="J124" s="14">
        <v>0</v>
      </c>
      <c r="K124" s="14">
        <v>225000</v>
      </c>
      <c r="L124" s="14">
        <v>2551000</v>
      </c>
      <c r="M124" s="14">
        <v>1543000</v>
      </c>
      <c r="N124" s="14">
        <f t="shared" si="6"/>
        <v>4319000</v>
      </c>
      <c r="O124" s="14">
        <f t="shared" si="5"/>
        <v>1231000</v>
      </c>
      <c r="P124" s="14">
        <f t="shared" si="7"/>
        <v>4113333.3333333335</v>
      </c>
    </row>
    <row r="125" spans="1:16" s="17" customFormat="1" ht="12.95" customHeight="1">
      <c r="A125" s="12">
        <v>120</v>
      </c>
      <c r="B125" s="13" t="s">
        <v>256</v>
      </c>
      <c r="C125" s="13">
        <v>1360</v>
      </c>
      <c r="D125" s="14">
        <f t="shared" si="4"/>
        <v>3802.9411764705883</v>
      </c>
      <c r="E125" s="13" t="s">
        <v>257</v>
      </c>
      <c r="F125" s="15">
        <v>44270</v>
      </c>
      <c r="G125" s="14">
        <v>5172000</v>
      </c>
      <c r="H125" s="16">
        <v>0</v>
      </c>
      <c r="I125" s="16">
        <v>0</v>
      </c>
      <c r="J125" s="14">
        <v>0</v>
      </c>
      <c r="K125" s="14">
        <v>200000</v>
      </c>
      <c r="L125" s="14">
        <v>2223000</v>
      </c>
      <c r="M125" s="14">
        <v>1530000</v>
      </c>
      <c r="N125" s="14">
        <f t="shared" si="6"/>
        <v>3953000</v>
      </c>
      <c r="O125" s="14">
        <f t="shared" si="5"/>
        <v>1219000</v>
      </c>
      <c r="P125" s="14">
        <f t="shared" si="7"/>
        <v>3764761.9047619049</v>
      </c>
    </row>
    <row r="126" spans="1:16" s="17" customFormat="1" ht="12.95" customHeight="1">
      <c r="A126" s="12">
        <v>121</v>
      </c>
      <c r="B126" s="13" t="s">
        <v>258</v>
      </c>
      <c r="C126" s="13">
        <v>1360</v>
      </c>
      <c r="D126" s="14">
        <f t="shared" si="4"/>
        <v>3950</v>
      </c>
      <c r="E126" s="13" t="s">
        <v>259</v>
      </c>
      <c r="F126" s="15">
        <v>44203</v>
      </c>
      <c r="G126" s="14">
        <v>5372000</v>
      </c>
      <c r="H126" s="16">
        <v>0</v>
      </c>
      <c r="I126" s="16">
        <v>0</v>
      </c>
      <c r="J126" s="14">
        <v>0</v>
      </c>
      <c r="K126" s="14">
        <v>225000</v>
      </c>
      <c r="L126" s="14">
        <v>2462000</v>
      </c>
      <c r="M126" s="14">
        <v>1487200</v>
      </c>
      <c r="N126" s="14">
        <f t="shared" si="6"/>
        <v>4174200</v>
      </c>
      <c r="O126" s="14">
        <f t="shared" si="5"/>
        <v>1197800</v>
      </c>
      <c r="P126" s="14">
        <f t="shared" si="7"/>
        <v>3975428.5714285714</v>
      </c>
    </row>
    <row r="127" spans="1:16" s="17" customFormat="1" ht="12.95" customHeight="1">
      <c r="A127" s="12">
        <v>122</v>
      </c>
      <c r="B127" s="13" t="s">
        <v>260</v>
      </c>
      <c r="C127" s="13">
        <v>1360</v>
      </c>
      <c r="D127" s="14">
        <f t="shared" si="4"/>
        <v>4935.2941176470586</v>
      </c>
      <c r="E127" s="13" t="s">
        <v>261</v>
      </c>
      <c r="F127" s="15">
        <v>44426</v>
      </c>
      <c r="G127" s="14">
        <v>6712000</v>
      </c>
      <c r="H127" s="16">
        <v>0</v>
      </c>
      <c r="I127" s="16">
        <v>0</v>
      </c>
      <c r="J127" s="14">
        <v>0</v>
      </c>
      <c r="K127" s="14">
        <v>0</v>
      </c>
      <c r="L127" s="14">
        <v>3872000</v>
      </c>
      <c r="M127" s="14">
        <f>1584000</f>
        <v>1584000</v>
      </c>
      <c r="N127" s="14">
        <f t="shared" si="6"/>
        <v>5456000</v>
      </c>
      <c r="O127" s="14">
        <f t="shared" si="5"/>
        <v>1256000</v>
      </c>
      <c r="P127" s="14">
        <f t="shared" si="7"/>
        <v>5196190.4761904757</v>
      </c>
    </row>
    <row r="128" spans="1:16" s="17" customFormat="1" ht="12.95" customHeight="1">
      <c r="A128" s="12">
        <v>123</v>
      </c>
      <c r="B128" s="13" t="s">
        <v>262</v>
      </c>
      <c r="C128" s="13">
        <v>1360</v>
      </c>
      <c r="D128" s="14">
        <f t="shared" si="4"/>
        <v>4935.2941176470586</v>
      </c>
      <c r="E128" s="13" t="s">
        <v>263</v>
      </c>
      <c r="F128" s="15">
        <v>44299</v>
      </c>
      <c r="G128" s="14">
        <v>6712000</v>
      </c>
      <c r="H128" s="16"/>
      <c r="I128" s="16"/>
      <c r="J128" s="14">
        <v>0</v>
      </c>
      <c r="K128" s="14">
        <v>0</v>
      </c>
      <c r="L128" s="14">
        <v>3712000</v>
      </c>
      <c r="M128" s="14">
        <v>0</v>
      </c>
      <c r="N128" s="14">
        <f t="shared" si="6"/>
        <v>3712000</v>
      </c>
      <c r="O128" s="14">
        <f t="shared" si="5"/>
        <v>3000000</v>
      </c>
      <c r="P128" s="14">
        <f t="shared" si="7"/>
        <v>3535238.0952380951</v>
      </c>
    </row>
    <row r="129" spans="1:16" s="17" customFormat="1" ht="12.95" customHeight="1">
      <c r="A129" s="12">
        <v>124</v>
      </c>
      <c r="B129" s="13" t="s">
        <v>264</v>
      </c>
      <c r="C129" s="13">
        <v>1360</v>
      </c>
      <c r="D129" s="14">
        <f t="shared" si="4"/>
        <v>4686.0294117647063</v>
      </c>
      <c r="E129" s="13" t="s">
        <v>265</v>
      </c>
      <c r="F129" s="15">
        <v>44193</v>
      </c>
      <c r="G129" s="14">
        <v>6373000</v>
      </c>
      <c r="H129" s="16">
        <v>0</v>
      </c>
      <c r="I129" s="16">
        <v>0</v>
      </c>
      <c r="J129" s="14">
        <v>0</v>
      </c>
      <c r="K129" s="14">
        <v>1225000</v>
      </c>
      <c r="L129" s="14">
        <v>1515000</v>
      </c>
      <c r="M129" s="14">
        <v>1800000</v>
      </c>
      <c r="N129" s="14">
        <f t="shared" si="6"/>
        <v>4540000</v>
      </c>
      <c r="O129" s="14">
        <f t="shared" si="5"/>
        <v>1833000</v>
      </c>
      <c r="P129" s="14">
        <f t="shared" si="7"/>
        <v>4323809.5238095243</v>
      </c>
    </row>
    <row r="130" spans="1:16" s="17" customFormat="1" ht="12.95" customHeight="1">
      <c r="A130" s="12">
        <v>125</v>
      </c>
      <c r="B130" s="13" t="s">
        <v>266</v>
      </c>
      <c r="C130" s="13">
        <v>1360</v>
      </c>
      <c r="D130" s="14">
        <f t="shared" si="4"/>
        <v>4686.0294117647063</v>
      </c>
      <c r="E130" s="13" t="s">
        <v>267</v>
      </c>
      <c r="F130" s="15">
        <v>44193</v>
      </c>
      <c r="G130" s="14">
        <v>6373000</v>
      </c>
      <c r="H130" s="16">
        <v>0</v>
      </c>
      <c r="I130" s="16">
        <v>0</v>
      </c>
      <c r="J130" s="14">
        <v>0</v>
      </c>
      <c r="K130" s="14">
        <v>1191000</v>
      </c>
      <c r="L130" s="14">
        <v>3025000</v>
      </c>
      <c r="M130" s="14">
        <v>0</v>
      </c>
      <c r="N130" s="14">
        <f t="shared" si="6"/>
        <v>4216000</v>
      </c>
      <c r="O130" s="14">
        <f t="shared" si="5"/>
        <v>2157000</v>
      </c>
      <c r="P130" s="14">
        <f t="shared" si="7"/>
        <v>4015238.0952380951</v>
      </c>
    </row>
    <row r="131" spans="1:16" s="17" customFormat="1" ht="12.95" customHeight="1">
      <c r="A131" s="12">
        <v>126</v>
      </c>
      <c r="B131" s="13" t="s">
        <v>268</v>
      </c>
      <c r="C131" s="13">
        <v>1360</v>
      </c>
      <c r="D131" s="14">
        <f t="shared" si="4"/>
        <v>4980.8823529411766</v>
      </c>
      <c r="E131" s="13" t="s">
        <v>269</v>
      </c>
      <c r="F131" s="15">
        <v>44429</v>
      </c>
      <c r="G131" s="14">
        <v>6774000</v>
      </c>
      <c r="H131" s="16"/>
      <c r="I131" s="16"/>
      <c r="J131" s="14">
        <v>0</v>
      </c>
      <c r="K131" s="14">
        <v>0</v>
      </c>
      <c r="L131" s="14">
        <v>3918000</v>
      </c>
      <c r="M131" s="14">
        <v>0</v>
      </c>
      <c r="N131" s="14">
        <f t="shared" si="6"/>
        <v>3918000</v>
      </c>
      <c r="O131" s="14">
        <f t="shared" si="5"/>
        <v>2856000</v>
      </c>
      <c r="P131" s="14">
        <f t="shared" si="7"/>
        <v>3731428.5714285714</v>
      </c>
    </row>
    <row r="132" spans="1:16" s="17" customFormat="1" ht="12.95" customHeight="1">
      <c r="A132" s="12">
        <v>127</v>
      </c>
      <c r="B132" s="13" t="s">
        <v>270</v>
      </c>
      <c r="C132" s="13">
        <v>1360</v>
      </c>
      <c r="D132" s="14">
        <f t="shared" si="4"/>
        <v>5702.9411764705883</v>
      </c>
      <c r="E132" s="13" t="s">
        <v>271</v>
      </c>
      <c r="F132" s="15">
        <v>44679</v>
      </c>
      <c r="G132" s="14">
        <v>7756000</v>
      </c>
      <c r="H132" s="16"/>
      <c r="I132" s="16"/>
      <c r="J132" s="14"/>
      <c r="K132" s="14"/>
      <c r="L132" s="14"/>
      <c r="M132" s="14">
        <v>1358000</v>
      </c>
      <c r="N132" s="14">
        <f t="shared" si="6"/>
        <v>1358000</v>
      </c>
      <c r="O132" s="14">
        <f t="shared" si="5"/>
        <v>6398000</v>
      </c>
      <c r="P132" s="14">
        <f t="shared" si="7"/>
        <v>1293333.3333333333</v>
      </c>
    </row>
    <row r="133" spans="1:16" s="17" customFormat="1" ht="12.95" customHeight="1">
      <c r="A133" s="12">
        <v>128</v>
      </c>
      <c r="B133" s="13" t="s">
        <v>272</v>
      </c>
      <c r="C133" s="13">
        <v>1360</v>
      </c>
      <c r="D133" s="14">
        <f t="shared" si="4"/>
        <v>4736.0294117647063</v>
      </c>
      <c r="E133" s="13" t="s">
        <v>273</v>
      </c>
      <c r="F133" s="15">
        <v>44171</v>
      </c>
      <c r="G133" s="14">
        <v>6441000</v>
      </c>
      <c r="H133" s="16">
        <v>0</v>
      </c>
      <c r="I133" s="16">
        <v>0</v>
      </c>
      <c r="J133" s="14">
        <v>0</v>
      </c>
      <c r="K133" s="14">
        <v>1191000</v>
      </c>
      <c r="L133" s="14">
        <v>2550000</v>
      </c>
      <c r="M133" s="14">
        <v>1000000</v>
      </c>
      <c r="N133" s="14">
        <f t="shared" si="6"/>
        <v>4741000</v>
      </c>
      <c r="O133" s="14">
        <f t="shared" si="5"/>
        <v>1700000</v>
      </c>
      <c r="P133" s="14">
        <f t="shared" si="7"/>
        <v>4515238.0952380951</v>
      </c>
    </row>
    <row r="134" spans="1:16" s="17" customFormat="1" ht="12.95" customHeight="1">
      <c r="A134" s="12">
        <v>129</v>
      </c>
      <c r="B134" s="13" t="s">
        <v>274</v>
      </c>
      <c r="C134" s="13">
        <v>1360</v>
      </c>
      <c r="D134" s="14">
        <f t="shared" ref="D134:D149" si="11">G134/C134</f>
        <v>4384.5588235294117</v>
      </c>
      <c r="E134" s="13" t="s">
        <v>275</v>
      </c>
      <c r="F134" s="15">
        <v>44486</v>
      </c>
      <c r="G134" s="14">
        <v>5963000</v>
      </c>
      <c r="H134" s="16"/>
      <c r="I134" s="16"/>
      <c r="J134" s="14">
        <v>0</v>
      </c>
      <c r="K134" s="14">
        <v>0</v>
      </c>
      <c r="L134" s="14">
        <v>2781000</v>
      </c>
      <c r="M134" s="14">
        <v>0</v>
      </c>
      <c r="N134" s="14">
        <f t="shared" si="6"/>
        <v>2781000</v>
      </c>
      <c r="O134" s="14">
        <f t="shared" ref="O134:O149" si="12">G134-N134</f>
        <v>3182000</v>
      </c>
      <c r="P134" s="14">
        <f t="shared" si="7"/>
        <v>2648571.4285714286</v>
      </c>
    </row>
    <row r="135" spans="1:16" s="17" customFormat="1" ht="12.95" customHeight="1">
      <c r="A135" s="12">
        <v>130</v>
      </c>
      <c r="B135" s="13" t="s">
        <v>276</v>
      </c>
      <c r="C135" s="13">
        <v>1360</v>
      </c>
      <c r="D135" s="14">
        <f t="shared" si="11"/>
        <v>4685.2941176470586</v>
      </c>
      <c r="E135" s="13" t="s">
        <v>277</v>
      </c>
      <c r="F135" s="15">
        <v>44283</v>
      </c>
      <c r="G135" s="14">
        <v>6372000</v>
      </c>
      <c r="H135" s="16">
        <v>0</v>
      </c>
      <c r="I135" s="16">
        <v>0</v>
      </c>
      <c r="J135" s="14">
        <v>0</v>
      </c>
      <c r="K135" s="14">
        <v>25000</v>
      </c>
      <c r="L135" s="14">
        <v>4733000</v>
      </c>
      <c r="M135" s="14">
        <v>0</v>
      </c>
      <c r="N135" s="14">
        <f t="shared" ref="N135:N149" si="13">SUM(H135:M135)</f>
        <v>4758000</v>
      </c>
      <c r="O135" s="14">
        <f t="shared" si="12"/>
        <v>1614000</v>
      </c>
      <c r="P135" s="14">
        <f t="shared" si="7"/>
        <v>4531428.5714285718</v>
      </c>
    </row>
    <row r="136" spans="1:16" s="17" customFormat="1" ht="12.95" customHeight="1">
      <c r="A136" s="12">
        <v>131</v>
      </c>
      <c r="B136" s="13" t="s">
        <v>278</v>
      </c>
      <c r="C136" s="13">
        <v>1360</v>
      </c>
      <c r="D136" s="14">
        <f t="shared" si="11"/>
        <v>4685.2941176470586</v>
      </c>
      <c r="E136" s="13" t="s">
        <v>279</v>
      </c>
      <c r="F136" s="15">
        <v>44269</v>
      </c>
      <c r="G136" s="14">
        <v>6372000</v>
      </c>
      <c r="H136" s="16">
        <v>0</v>
      </c>
      <c r="I136" s="16">
        <v>0</v>
      </c>
      <c r="J136" s="14">
        <v>0</v>
      </c>
      <c r="K136" s="14">
        <v>225000</v>
      </c>
      <c r="L136" s="14">
        <v>3466000</v>
      </c>
      <c r="M136" s="14">
        <v>0</v>
      </c>
      <c r="N136" s="14">
        <f t="shared" si="13"/>
        <v>3691000</v>
      </c>
      <c r="O136" s="14">
        <f t="shared" si="12"/>
        <v>2681000</v>
      </c>
      <c r="P136" s="14">
        <f t="shared" ref="P136:P149" si="14">N136*100/105</f>
        <v>3515238.0952380951</v>
      </c>
    </row>
    <row r="137" spans="1:16" s="17" customFormat="1" ht="12.95" customHeight="1">
      <c r="A137" s="12">
        <v>132</v>
      </c>
      <c r="B137" s="13" t="s">
        <v>280</v>
      </c>
      <c r="C137" s="13">
        <v>1360</v>
      </c>
      <c r="D137" s="14">
        <f t="shared" si="11"/>
        <v>4100</v>
      </c>
      <c r="E137" s="13" t="s">
        <v>281</v>
      </c>
      <c r="F137" s="15">
        <v>44377</v>
      </c>
      <c r="G137" s="14">
        <v>5576000</v>
      </c>
      <c r="H137" s="16"/>
      <c r="I137" s="16"/>
      <c r="J137" s="14">
        <v>0</v>
      </c>
      <c r="K137" s="14">
        <v>0</v>
      </c>
      <c r="L137" s="14">
        <v>754000</v>
      </c>
      <c r="M137" s="14">
        <f>2047000</f>
        <v>2047000</v>
      </c>
      <c r="N137" s="14">
        <f t="shared" si="13"/>
        <v>2801000</v>
      </c>
      <c r="O137" s="14">
        <f t="shared" si="12"/>
        <v>2775000</v>
      </c>
      <c r="P137" s="14">
        <f t="shared" si="14"/>
        <v>2667619.0476190476</v>
      </c>
    </row>
    <row r="138" spans="1:16" s="17" customFormat="1" ht="12.95" customHeight="1">
      <c r="A138" s="12">
        <v>133</v>
      </c>
      <c r="B138" s="13" t="s">
        <v>300</v>
      </c>
      <c r="C138" s="13">
        <v>1360</v>
      </c>
      <c r="D138" s="14">
        <f t="shared" si="11"/>
        <v>4850</v>
      </c>
      <c r="E138" s="13" t="s">
        <v>301</v>
      </c>
      <c r="F138" s="15">
        <v>44704</v>
      </c>
      <c r="G138" s="14">
        <v>6596000</v>
      </c>
      <c r="H138" s="16"/>
      <c r="I138" s="16"/>
      <c r="J138" s="14">
        <v>0</v>
      </c>
      <c r="K138" s="14">
        <v>0</v>
      </c>
      <c r="L138" s="14">
        <v>0</v>
      </c>
      <c r="M138" s="14">
        <v>659600</v>
      </c>
      <c r="N138" s="14">
        <f t="shared" ref="N138" si="15">SUM(H138:M138)</f>
        <v>659600</v>
      </c>
      <c r="O138" s="14">
        <f t="shared" ref="O138" si="16">G138-N138</f>
        <v>5936400</v>
      </c>
      <c r="P138" s="14">
        <f t="shared" si="14"/>
        <v>628190.47619047621</v>
      </c>
    </row>
    <row r="139" spans="1:16" s="17" customFormat="1" ht="12.95" customHeight="1">
      <c r="A139" s="12">
        <v>134</v>
      </c>
      <c r="B139" s="13" t="s">
        <v>282</v>
      </c>
      <c r="C139" s="13">
        <v>1360</v>
      </c>
      <c r="D139" s="14">
        <f t="shared" si="11"/>
        <v>5185.2941176470586</v>
      </c>
      <c r="E139" s="13" t="s">
        <v>283</v>
      </c>
      <c r="F139" s="15">
        <v>44500</v>
      </c>
      <c r="G139" s="14">
        <v>7052000</v>
      </c>
      <c r="H139" s="16"/>
      <c r="I139" s="16"/>
      <c r="J139" s="14">
        <v>0</v>
      </c>
      <c r="K139" s="14">
        <v>0</v>
      </c>
      <c r="L139" s="14">
        <v>4053005</v>
      </c>
      <c r="M139" s="14">
        <v>0</v>
      </c>
      <c r="N139" s="14">
        <f t="shared" si="13"/>
        <v>4053005</v>
      </c>
      <c r="O139" s="14">
        <f t="shared" si="12"/>
        <v>2998995</v>
      </c>
      <c r="P139" s="14">
        <f t="shared" si="14"/>
        <v>3860004.7619047621</v>
      </c>
    </row>
    <row r="140" spans="1:16" s="17" customFormat="1" ht="12.95" customHeight="1">
      <c r="A140" s="12">
        <v>135</v>
      </c>
      <c r="B140" s="13" t="s">
        <v>284</v>
      </c>
      <c r="C140" s="13">
        <v>1360</v>
      </c>
      <c r="D140" s="14">
        <f t="shared" si="11"/>
        <v>4450</v>
      </c>
      <c r="E140" s="13" t="s">
        <v>285</v>
      </c>
      <c r="F140" s="15">
        <v>44500</v>
      </c>
      <c r="G140" s="14">
        <v>6052000</v>
      </c>
      <c r="H140" s="16"/>
      <c r="I140" s="16"/>
      <c r="J140" s="14">
        <v>0</v>
      </c>
      <c r="K140" s="14">
        <v>0</v>
      </c>
      <c r="L140" s="14">
        <v>725000</v>
      </c>
      <c r="M140" s="14">
        <v>2343000</v>
      </c>
      <c r="N140" s="14">
        <f t="shared" si="13"/>
        <v>3068000</v>
      </c>
      <c r="O140" s="14">
        <f t="shared" si="12"/>
        <v>2984000</v>
      </c>
      <c r="P140" s="14">
        <f t="shared" si="14"/>
        <v>2921904.7619047621</v>
      </c>
    </row>
    <row r="141" spans="1:16" s="17" customFormat="1" ht="12.95" customHeight="1">
      <c r="A141" s="12">
        <v>136</v>
      </c>
      <c r="B141" s="13" t="s">
        <v>302</v>
      </c>
      <c r="C141" s="13">
        <v>1360</v>
      </c>
      <c r="D141" s="14">
        <f t="shared" si="11"/>
        <v>5772.0588235294117</v>
      </c>
      <c r="E141" s="13" t="s">
        <v>303</v>
      </c>
      <c r="F141" s="15">
        <v>44721</v>
      </c>
      <c r="G141" s="14">
        <v>7850000</v>
      </c>
      <c r="H141" s="16"/>
      <c r="I141" s="16"/>
      <c r="J141" s="14">
        <v>0</v>
      </c>
      <c r="K141" s="14">
        <v>0</v>
      </c>
      <c r="L141" s="14">
        <v>0</v>
      </c>
      <c r="M141" s="14">
        <v>1403000</v>
      </c>
      <c r="N141" s="14">
        <f t="shared" si="13"/>
        <v>1403000</v>
      </c>
      <c r="O141" s="14">
        <f t="shared" si="12"/>
        <v>6447000</v>
      </c>
      <c r="P141" s="14">
        <f t="shared" si="14"/>
        <v>1336190.4761904762</v>
      </c>
    </row>
    <row r="142" spans="1:16" s="17" customFormat="1" ht="12.95" customHeight="1">
      <c r="A142" s="12">
        <v>137</v>
      </c>
      <c r="B142" s="13" t="s">
        <v>286</v>
      </c>
      <c r="C142" s="13">
        <v>1360</v>
      </c>
      <c r="D142" s="14">
        <f t="shared" si="11"/>
        <v>5672.0588235294117</v>
      </c>
      <c r="E142" s="13" t="s">
        <v>287</v>
      </c>
      <c r="F142" s="15">
        <v>44671</v>
      </c>
      <c r="G142" s="14">
        <v>7714000</v>
      </c>
      <c r="H142" s="16"/>
      <c r="I142" s="16"/>
      <c r="J142" s="14">
        <v>0</v>
      </c>
      <c r="K142" s="14">
        <v>0</v>
      </c>
      <c r="L142" s="14">
        <v>0</v>
      </c>
      <c r="M142" s="14">
        <v>1384000</v>
      </c>
      <c r="N142" s="14">
        <f t="shared" si="13"/>
        <v>1384000</v>
      </c>
      <c r="O142" s="14">
        <f t="shared" si="12"/>
        <v>6330000</v>
      </c>
      <c r="P142" s="14">
        <f t="shared" si="14"/>
        <v>1318095.2380952381</v>
      </c>
    </row>
    <row r="143" spans="1:16" s="17" customFormat="1" ht="12.95" customHeight="1">
      <c r="A143" s="12">
        <v>138</v>
      </c>
      <c r="B143" s="13" t="s">
        <v>288</v>
      </c>
      <c r="C143" s="13">
        <v>1360</v>
      </c>
      <c r="D143" s="14">
        <f t="shared" si="11"/>
        <v>5522.0588235294117</v>
      </c>
      <c r="E143" s="13" t="s">
        <v>289</v>
      </c>
      <c r="F143" s="15">
        <v>44640</v>
      </c>
      <c r="G143" s="14">
        <v>7510000</v>
      </c>
      <c r="H143" s="16"/>
      <c r="I143" s="16"/>
      <c r="J143" s="14">
        <v>0</v>
      </c>
      <c r="K143" s="14">
        <v>0</v>
      </c>
      <c r="L143" s="14">
        <v>25000</v>
      </c>
      <c r="M143" s="14">
        <v>200000</v>
      </c>
      <c r="N143" s="14">
        <f t="shared" si="13"/>
        <v>225000</v>
      </c>
      <c r="O143" s="14">
        <f t="shared" si="12"/>
        <v>7285000</v>
      </c>
      <c r="P143" s="14">
        <f t="shared" si="14"/>
        <v>214285.71428571429</v>
      </c>
    </row>
    <row r="144" spans="1:16" s="17" customFormat="1" ht="12.95" customHeight="1">
      <c r="A144" s="12">
        <v>139</v>
      </c>
      <c r="B144" s="13" t="s">
        <v>305</v>
      </c>
      <c r="C144" s="13">
        <v>1360</v>
      </c>
      <c r="D144" s="14">
        <f t="shared" si="11"/>
        <v>5750.7352941176468</v>
      </c>
      <c r="E144" s="13" t="s">
        <v>304</v>
      </c>
      <c r="F144" s="15">
        <v>44741</v>
      </c>
      <c r="G144" s="14">
        <v>7821000</v>
      </c>
      <c r="H144" s="16"/>
      <c r="I144" s="16"/>
      <c r="J144" s="14">
        <v>0</v>
      </c>
      <c r="K144" s="14">
        <v>0</v>
      </c>
      <c r="L144" s="14">
        <v>0</v>
      </c>
      <c r="M144" s="14">
        <v>225000</v>
      </c>
      <c r="N144" s="14">
        <f t="shared" si="13"/>
        <v>225000</v>
      </c>
      <c r="O144" s="14">
        <f t="shared" si="12"/>
        <v>7596000</v>
      </c>
      <c r="P144" s="14">
        <f t="shared" si="14"/>
        <v>214285.71428571429</v>
      </c>
    </row>
    <row r="145" spans="1:16" s="17" customFormat="1" ht="12.95" customHeight="1">
      <c r="A145" s="12">
        <v>140</v>
      </c>
      <c r="B145" s="13" t="s">
        <v>306</v>
      </c>
      <c r="C145" s="13">
        <v>1360</v>
      </c>
      <c r="D145" s="14">
        <f t="shared" si="11"/>
        <v>5756.6176470588234</v>
      </c>
      <c r="E145" s="13" t="s">
        <v>307</v>
      </c>
      <c r="F145" s="15">
        <v>44707</v>
      </c>
      <c r="G145" s="14">
        <v>7829000</v>
      </c>
      <c r="H145" s="16"/>
      <c r="I145" s="16"/>
      <c r="J145" s="14">
        <v>0</v>
      </c>
      <c r="K145" s="14">
        <v>0</v>
      </c>
      <c r="L145" s="14">
        <v>0</v>
      </c>
      <c r="M145" s="14">
        <v>1420000</v>
      </c>
      <c r="N145" s="14">
        <f t="shared" si="13"/>
        <v>1420000</v>
      </c>
      <c r="O145" s="14">
        <f t="shared" si="12"/>
        <v>6409000</v>
      </c>
      <c r="P145" s="14">
        <f t="shared" si="14"/>
        <v>1352380.9523809524</v>
      </c>
    </row>
    <row r="146" spans="1:16" s="17" customFormat="1" ht="12.95" customHeight="1">
      <c r="A146" s="12">
        <v>141</v>
      </c>
      <c r="B146" s="13" t="s">
        <v>290</v>
      </c>
      <c r="C146" s="13">
        <v>1360</v>
      </c>
      <c r="D146" s="14">
        <f t="shared" si="11"/>
        <v>5541.1764705882351</v>
      </c>
      <c r="E146" s="13" t="s">
        <v>308</v>
      </c>
      <c r="F146" s="15">
        <v>44647</v>
      </c>
      <c r="G146" s="14">
        <v>7536000</v>
      </c>
      <c r="H146" s="16"/>
      <c r="I146" s="16"/>
      <c r="J146" s="14">
        <v>0</v>
      </c>
      <c r="K146" s="14">
        <v>0</v>
      </c>
      <c r="L146" s="14">
        <v>25000</v>
      </c>
      <c r="M146" s="14">
        <v>1980800</v>
      </c>
      <c r="N146" s="14">
        <f t="shared" si="13"/>
        <v>2005800</v>
      </c>
      <c r="O146" s="14">
        <f t="shared" si="12"/>
        <v>5530200</v>
      </c>
      <c r="P146" s="14">
        <f t="shared" si="14"/>
        <v>1910285.7142857143</v>
      </c>
    </row>
    <row r="147" spans="1:16" s="17" customFormat="1" ht="12.95" customHeight="1">
      <c r="A147" s="12">
        <v>142</v>
      </c>
      <c r="B147" s="13" t="s">
        <v>291</v>
      </c>
      <c r="C147" s="13">
        <v>1360</v>
      </c>
      <c r="D147" s="14">
        <f t="shared" si="11"/>
        <v>5433.8235294117649</v>
      </c>
      <c r="E147" s="13" t="s">
        <v>309</v>
      </c>
      <c r="F147" s="15">
        <v>44626</v>
      </c>
      <c r="G147" s="14">
        <v>7390000</v>
      </c>
      <c r="H147" s="16"/>
      <c r="I147" s="16"/>
      <c r="J147" s="14">
        <v>0</v>
      </c>
      <c r="K147" s="14">
        <v>0</v>
      </c>
      <c r="L147" s="14">
        <v>1333000</v>
      </c>
      <c r="M147" s="14">
        <v>0</v>
      </c>
      <c r="N147" s="14">
        <f t="shared" si="13"/>
        <v>1333000</v>
      </c>
      <c r="O147" s="14">
        <f t="shared" si="12"/>
        <v>6057000</v>
      </c>
      <c r="P147" s="14">
        <f t="shared" si="14"/>
        <v>1269523.8095238095</v>
      </c>
    </row>
    <row r="148" spans="1:16" s="17" customFormat="1" ht="12.95" customHeight="1">
      <c r="A148" s="12">
        <v>143</v>
      </c>
      <c r="B148" s="13" t="s">
        <v>292</v>
      </c>
      <c r="C148" s="13">
        <v>1360</v>
      </c>
      <c r="D148" s="14">
        <f t="shared" si="11"/>
        <v>5433.8235294117649</v>
      </c>
      <c r="E148" s="13" t="s">
        <v>310</v>
      </c>
      <c r="F148" s="15">
        <v>44634</v>
      </c>
      <c r="G148" s="14">
        <v>7390000</v>
      </c>
      <c r="H148" s="16"/>
      <c r="I148" s="16"/>
      <c r="J148" s="14">
        <v>0</v>
      </c>
      <c r="K148" s="14">
        <v>0</v>
      </c>
      <c r="L148" s="14">
        <v>225000</v>
      </c>
      <c r="M148" s="14">
        <v>1108000</v>
      </c>
      <c r="N148" s="14">
        <f t="shared" si="13"/>
        <v>1333000</v>
      </c>
      <c r="O148" s="14">
        <f t="shared" si="12"/>
        <v>6057000</v>
      </c>
      <c r="P148" s="14">
        <f t="shared" si="14"/>
        <v>1269523.8095238095</v>
      </c>
    </row>
    <row r="149" spans="1:16" s="17" customFormat="1" ht="12.95" customHeight="1">
      <c r="A149" s="12">
        <v>144</v>
      </c>
      <c r="B149" s="13" t="s">
        <v>293</v>
      </c>
      <c r="C149" s="13">
        <v>1360</v>
      </c>
      <c r="D149" s="14">
        <f t="shared" si="11"/>
        <v>5422.0588235294117</v>
      </c>
      <c r="E149" s="13" t="s">
        <v>311</v>
      </c>
      <c r="F149" s="15">
        <v>44626</v>
      </c>
      <c r="G149" s="14">
        <v>7374000</v>
      </c>
      <c r="H149" s="16"/>
      <c r="I149" s="16"/>
      <c r="J149" s="14">
        <v>0</v>
      </c>
      <c r="K149" s="14">
        <v>0</v>
      </c>
      <c r="L149" s="14">
        <v>25000</v>
      </c>
      <c r="M149" s="14">
        <v>1300000</v>
      </c>
      <c r="N149" s="14">
        <f t="shared" si="13"/>
        <v>1325000</v>
      </c>
      <c r="O149" s="14">
        <f t="shared" si="12"/>
        <v>6049000</v>
      </c>
      <c r="P149" s="14">
        <f t="shared" si="14"/>
        <v>1261904.7619047619</v>
      </c>
    </row>
    <row r="150" spans="1:16" s="17" customFormat="1" ht="12.95" customHeight="1">
      <c r="A150" s="12">
        <v>145</v>
      </c>
      <c r="B150" s="13"/>
      <c r="C150" s="13"/>
      <c r="D150" s="14"/>
      <c r="E150" s="13"/>
      <c r="F150" s="15"/>
      <c r="G150" s="14"/>
      <c r="H150" s="16"/>
      <c r="I150" s="16"/>
      <c r="J150" s="14"/>
      <c r="K150" s="14"/>
      <c r="L150" s="14"/>
      <c r="M150" s="14"/>
      <c r="N150" s="14"/>
      <c r="O150" s="14"/>
      <c r="P150" s="14"/>
    </row>
    <row r="151" spans="1:16" s="17" customFormat="1" ht="12.95" customHeight="1">
      <c r="A151" s="20"/>
      <c r="B151" s="21" t="s">
        <v>294</v>
      </c>
      <c r="C151" s="22">
        <f>SUM(C6:C150)</f>
        <v>217140</v>
      </c>
      <c r="D151" s="23">
        <f>G151/C151</f>
        <v>4440.4163212673848</v>
      </c>
      <c r="E151" s="24"/>
      <c r="F151" s="25"/>
      <c r="G151" s="22">
        <f t="shared" ref="G151:P151" si="17">SUM(G6:G150)</f>
        <v>964192000</v>
      </c>
      <c r="H151" s="22">
        <f t="shared" si="17"/>
        <v>0</v>
      </c>
      <c r="I151" s="22">
        <f t="shared" si="17"/>
        <v>0</v>
      </c>
      <c r="J151" s="22">
        <f t="shared" si="17"/>
        <v>66948917</v>
      </c>
      <c r="K151" s="22">
        <f t="shared" si="17"/>
        <v>151381658</v>
      </c>
      <c r="L151" s="23">
        <f t="shared" si="17"/>
        <v>370428232.80000001</v>
      </c>
      <c r="M151" s="23">
        <f t="shared" si="17"/>
        <v>141399846</v>
      </c>
      <c r="N151" s="22">
        <f t="shared" si="17"/>
        <v>730158653.79999995</v>
      </c>
      <c r="O151" s="22">
        <f t="shared" si="17"/>
        <v>234033346.19999999</v>
      </c>
      <c r="P151" s="22">
        <f t="shared" si="17"/>
        <v>695389194.09523809</v>
      </c>
    </row>
    <row r="153" spans="1:16">
      <c r="J153" s="28"/>
      <c r="K153" s="28"/>
      <c r="L153" s="28"/>
      <c r="M153" s="28"/>
      <c r="N153" s="27"/>
    </row>
    <row r="155" spans="1:16">
      <c r="K155" s="5"/>
      <c r="L155" s="5"/>
      <c r="M155" s="5"/>
    </row>
  </sheetData>
  <printOptions gridLines="1"/>
  <pageMargins left="0.70866141732283472" right="0.70866141732283472" top="0.74803149606299213" bottom="0.55118110236220474" header="0.31496062992125984" footer="0.31496062992125984"/>
  <pageSetup paperSize="9" scale="95" orientation="landscape" r:id="rId1"/>
  <headerFooter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RERA sold units details</vt:lpstr>
      <vt:lpstr>'RERA sold units details'!Print_Titles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rajyalakshmi</cp:lastModifiedBy>
  <dcterms:created xsi:type="dcterms:W3CDTF">2022-08-11T06:22:11Z</dcterms:created>
  <dcterms:modified xsi:type="dcterms:W3CDTF">2022-08-13T11:31:04Z</dcterms:modified>
</cp:coreProperties>
</file>