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890" windowHeight="7560" activeTab="2"/>
  </bookViews>
  <sheets>
    <sheet name="ON AC-31032022" sheetId="4" r:id="rId1"/>
    <sheet name="WO-07112022" sheetId="5" r:id="rId2"/>
    <sheet name="ON AC-07112022" sheetId="6" r:id="rId3"/>
  </sheets>
  <definedNames>
    <definedName name="_xlnm._FilterDatabase" localSheetId="2" hidden="1">'ON AC-07112022'!$A$7:$S$116</definedName>
    <definedName name="_xlnm._FilterDatabase" localSheetId="0" hidden="1">'ON AC-31032022'!$A$7:$S$105</definedName>
    <definedName name="_xlnm._FilterDatabase" localSheetId="1" hidden="1">'WO-07112022'!$7:$26</definedName>
    <definedName name="_xlnm.Print_Titles" localSheetId="2">'ON AC-07112022'!$7:$7</definedName>
    <definedName name="_xlnm.Print_Titles" localSheetId="0">'ON AC-31032022'!$7:$7</definedName>
    <definedName name="_xlnm.Print_Titles" localSheetId="1">'WO-07112022'!$7:$7</definedName>
  </definedNames>
  <calcPr calcId="124519"/>
</workbook>
</file>

<file path=xl/calcChain.xml><?xml version="1.0" encoding="utf-8"?>
<calcChain xmlns="http://schemas.openxmlformats.org/spreadsheetml/2006/main">
  <c r="Q124" i="6"/>
  <c r="Q123"/>
  <c r="Q121"/>
  <c r="Q120"/>
  <c r="Q71"/>
  <c r="M120"/>
  <c r="L120"/>
  <c r="K120"/>
  <c r="Q41"/>
  <c r="Q88"/>
  <c r="Q19"/>
  <c r="Q53"/>
  <c r="Q110"/>
  <c r="M110"/>
  <c r="N110" s="1"/>
  <c r="I110"/>
  <c r="I105"/>
  <c r="Q10" i="5"/>
  <c r="M11"/>
  <c r="H11"/>
  <c r="L12"/>
  <c r="H12"/>
  <c r="H10"/>
  <c r="L101" i="6" l="1"/>
  <c r="N101" s="1"/>
  <c r="S114"/>
  <c r="O114"/>
  <c r="M114"/>
  <c r="N113"/>
  <c r="I113"/>
  <c r="N112"/>
  <c r="I112"/>
  <c r="N111"/>
  <c r="I111"/>
  <c r="P110"/>
  <c r="N106"/>
  <c r="I106"/>
  <c r="K109"/>
  <c r="N109" s="1"/>
  <c r="F109"/>
  <c r="I109" s="1"/>
  <c r="N108"/>
  <c r="R108" s="1"/>
  <c r="I108"/>
  <c r="N107"/>
  <c r="R107" s="1"/>
  <c r="I107"/>
  <c r="N105"/>
  <c r="R105" s="1"/>
  <c r="N104"/>
  <c r="I104"/>
  <c r="N103"/>
  <c r="L103"/>
  <c r="I103"/>
  <c r="G103"/>
  <c r="L102"/>
  <c r="K102"/>
  <c r="N102" s="1"/>
  <c r="R102" s="1"/>
  <c r="G102"/>
  <c r="F102"/>
  <c r="I102" s="1"/>
  <c r="K101"/>
  <c r="I101"/>
  <c r="G101"/>
  <c r="F101"/>
  <c r="N100"/>
  <c r="R100" s="1"/>
  <c r="I100"/>
  <c r="R99"/>
  <c r="Q99"/>
  <c r="F99"/>
  <c r="F114" s="1"/>
  <c r="N98"/>
  <c r="I98"/>
  <c r="N97"/>
  <c r="I97"/>
  <c r="N96"/>
  <c r="I96"/>
  <c r="N95"/>
  <c r="I95"/>
  <c r="N94"/>
  <c r="I94"/>
  <c r="Q93"/>
  <c r="J93"/>
  <c r="N93" s="1"/>
  <c r="R93" s="1"/>
  <c r="E93"/>
  <c r="I93" s="1"/>
  <c r="N92"/>
  <c r="R92" s="1"/>
  <c r="I92"/>
  <c r="N91"/>
  <c r="R91" s="1"/>
  <c r="I91"/>
  <c r="N90"/>
  <c r="L90"/>
  <c r="I90"/>
  <c r="N89"/>
  <c r="I89"/>
  <c r="G89"/>
  <c r="N88"/>
  <c r="R88" s="1"/>
  <c r="I88"/>
  <c r="N87"/>
  <c r="I87"/>
  <c r="N86"/>
  <c r="R86" s="1"/>
  <c r="I86"/>
  <c r="Q85"/>
  <c r="N85"/>
  <c r="R85" s="1"/>
  <c r="I85"/>
  <c r="N84"/>
  <c r="R84" s="1"/>
  <c r="I84"/>
  <c r="N83"/>
  <c r="I83"/>
  <c r="J82"/>
  <c r="N82" s="1"/>
  <c r="E82"/>
  <c r="I82" s="1"/>
  <c r="L81"/>
  <c r="N81" s="1"/>
  <c r="Q81" s="1"/>
  <c r="I81"/>
  <c r="N80"/>
  <c r="I80"/>
  <c r="Q79"/>
  <c r="N79"/>
  <c r="R79" s="1"/>
  <c r="I79"/>
  <c r="N78"/>
  <c r="R78" s="1"/>
  <c r="I78"/>
  <c r="N77"/>
  <c r="I77"/>
  <c r="N76"/>
  <c r="Q76" s="1"/>
  <c r="I76"/>
  <c r="N75"/>
  <c r="R75" s="1"/>
  <c r="I75"/>
  <c r="Q74"/>
  <c r="N74"/>
  <c r="R74" s="1"/>
  <c r="I74"/>
  <c r="N73"/>
  <c r="R73" s="1"/>
  <c r="I73"/>
  <c r="N72"/>
  <c r="R72" s="1"/>
  <c r="I72"/>
  <c r="H72"/>
  <c r="H114" s="1"/>
  <c r="N71"/>
  <c r="R71" s="1"/>
  <c r="I71"/>
  <c r="N70"/>
  <c r="R70" s="1"/>
  <c r="I70"/>
  <c r="Q69"/>
  <c r="N69"/>
  <c r="R69" s="1"/>
  <c r="I69"/>
  <c r="N68"/>
  <c r="I68"/>
  <c r="N67"/>
  <c r="I67"/>
  <c r="Q66"/>
  <c r="J66"/>
  <c r="N66" s="1"/>
  <c r="R66" s="1"/>
  <c r="E66"/>
  <c r="I66" s="1"/>
  <c r="N65"/>
  <c r="R65" s="1"/>
  <c r="I65"/>
  <c r="N64"/>
  <c r="R64" s="1"/>
  <c r="I64"/>
  <c r="N63"/>
  <c r="R63" s="1"/>
  <c r="I63"/>
  <c r="N62"/>
  <c r="R62" s="1"/>
  <c r="I62"/>
  <c r="Q61"/>
  <c r="N61"/>
  <c r="R61" s="1"/>
  <c r="I61"/>
  <c r="N60"/>
  <c r="R60" s="1"/>
  <c r="I60"/>
  <c r="N59"/>
  <c r="R59" s="1"/>
  <c r="I59"/>
  <c r="N58"/>
  <c r="R58" s="1"/>
  <c r="I58"/>
  <c r="Q57"/>
  <c r="N57"/>
  <c r="R57" s="1"/>
  <c r="I57"/>
  <c r="N56"/>
  <c r="R56" s="1"/>
  <c r="I56"/>
  <c r="N55"/>
  <c r="R55" s="1"/>
  <c r="I55"/>
  <c r="N54"/>
  <c r="R54" s="1"/>
  <c r="I54"/>
  <c r="N53"/>
  <c r="R53" s="1"/>
  <c r="I53"/>
  <c r="Q52"/>
  <c r="N52"/>
  <c r="R52" s="1"/>
  <c r="I52"/>
  <c r="N51"/>
  <c r="R51" s="1"/>
  <c r="I51"/>
  <c r="L50"/>
  <c r="N50" s="1"/>
  <c r="R50" s="1"/>
  <c r="J50"/>
  <c r="I50"/>
  <c r="E50"/>
  <c r="E114" s="1"/>
  <c r="N49"/>
  <c r="R49" s="1"/>
  <c r="I49"/>
  <c r="N48"/>
  <c r="R48" s="1"/>
  <c r="I48"/>
  <c r="N47"/>
  <c r="R47" s="1"/>
  <c r="G47"/>
  <c r="I47" s="1"/>
  <c r="Q46"/>
  <c r="N46"/>
  <c r="R46" s="1"/>
  <c r="I46"/>
  <c r="N45"/>
  <c r="I45"/>
  <c r="N44"/>
  <c r="I44"/>
  <c r="N43"/>
  <c r="I43"/>
  <c r="N42"/>
  <c r="I42"/>
  <c r="N41"/>
  <c r="R41" s="1"/>
  <c r="I41"/>
  <c r="Q40"/>
  <c r="N40"/>
  <c r="R40" s="1"/>
  <c r="I40"/>
  <c r="N39"/>
  <c r="R39" s="1"/>
  <c r="L39"/>
  <c r="I39"/>
  <c r="G39"/>
  <c r="N38"/>
  <c r="I38"/>
  <c r="N37"/>
  <c r="I37"/>
  <c r="R36"/>
  <c r="I36"/>
  <c r="P36" s="1"/>
  <c r="Q35"/>
  <c r="N35"/>
  <c r="R35" s="1"/>
  <c r="K35"/>
  <c r="K114" s="1"/>
  <c r="I35"/>
  <c r="F35"/>
  <c r="N34"/>
  <c r="R34" s="1"/>
  <c r="I34"/>
  <c r="N33"/>
  <c r="R33" s="1"/>
  <c r="I33"/>
  <c r="N32"/>
  <c r="R32" s="1"/>
  <c r="I32"/>
  <c r="N31"/>
  <c r="R31" s="1"/>
  <c r="I31"/>
  <c r="N30"/>
  <c r="R30" s="1"/>
  <c r="I30"/>
  <c r="N29"/>
  <c r="R29" s="1"/>
  <c r="I29"/>
  <c r="N28"/>
  <c r="R28" s="1"/>
  <c r="I28"/>
  <c r="G28"/>
  <c r="N27"/>
  <c r="I27"/>
  <c r="N26"/>
  <c r="I26"/>
  <c r="N25"/>
  <c r="I25"/>
  <c r="Q24"/>
  <c r="N24"/>
  <c r="R24" s="1"/>
  <c r="I24"/>
  <c r="N23"/>
  <c r="R23" s="1"/>
  <c r="I23"/>
  <c r="N22"/>
  <c r="R22" s="1"/>
  <c r="I22"/>
  <c r="N21"/>
  <c r="R21" s="1"/>
  <c r="I21"/>
  <c r="N20"/>
  <c r="R20" s="1"/>
  <c r="I20"/>
  <c r="N19"/>
  <c r="R19" s="1"/>
  <c r="I19"/>
  <c r="N18"/>
  <c r="R18" s="1"/>
  <c r="I18"/>
  <c r="N17"/>
  <c r="R17" s="1"/>
  <c r="I17"/>
  <c r="N16"/>
  <c r="Q16" s="1"/>
  <c r="G16"/>
  <c r="G114" s="1"/>
  <c r="N15"/>
  <c r="R15" s="1"/>
  <c r="I15"/>
  <c r="N14"/>
  <c r="I14"/>
  <c r="N13"/>
  <c r="I13"/>
  <c r="N12"/>
  <c r="I12"/>
  <c r="N11"/>
  <c r="R11" s="1"/>
  <c r="I11"/>
  <c r="Q10"/>
  <c r="N10"/>
  <c r="R10" s="1"/>
  <c r="I10"/>
  <c r="N9"/>
  <c r="R9" s="1"/>
  <c r="I9"/>
  <c r="N8"/>
  <c r="R8" s="1"/>
  <c r="I8"/>
  <c r="P116" i="4"/>
  <c r="N78"/>
  <c r="P78" s="1"/>
  <c r="I78"/>
  <c r="N60"/>
  <c r="I60"/>
  <c r="N96"/>
  <c r="R96" s="1"/>
  <c r="I96"/>
  <c r="N45"/>
  <c r="R45" s="1"/>
  <c r="I45"/>
  <c r="P45" s="1"/>
  <c r="N95"/>
  <c r="R95" s="1"/>
  <c r="I95"/>
  <c r="N107"/>
  <c r="R107" s="1"/>
  <c r="I107"/>
  <c r="Q93"/>
  <c r="H72"/>
  <c r="H114" s="1"/>
  <c r="Q24"/>
  <c r="Q71"/>
  <c r="Q41"/>
  <c r="N88"/>
  <c r="R88" s="1"/>
  <c r="I88"/>
  <c r="Q15"/>
  <c r="N87"/>
  <c r="Q22"/>
  <c r="N37"/>
  <c r="R37" s="1"/>
  <c r="I37"/>
  <c r="Q11"/>
  <c r="Q40"/>
  <c r="Q53"/>
  <c r="N109"/>
  <c r="R109" s="1"/>
  <c r="I109"/>
  <c r="Q105"/>
  <c r="N70"/>
  <c r="R70" s="1"/>
  <c r="I70"/>
  <c r="N92"/>
  <c r="N108"/>
  <c r="N106"/>
  <c r="N105"/>
  <c r="N104"/>
  <c r="N103"/>
  <c r="N101"/>
  <c r="N100"/>
  <c r="N98"/>
  <c r="N97"/>
  <c r="N94"/>
  <c r="N93"/>
  <c r="N91"/>
  <c r="N90"/>
  <c r="N89"/>
  <c r="N86"/>
  <c r="N85"/>
  <c r="N84"/>
  <c r="N83"/>
  <c r="N82"/>
  <c r="N81"/>
  <c r="N80"/>
  <c r="N79"/>
  <c r="N77"/>
  <c r="N76"/>
  <c r="N75"/>
  <c r="N74"/>
  <c r="N73"/>
  <c r="N72"/>
  <c r="N71"/>
  <c r="N69"/>
  <c r="N68"/>
  <c r="N67"/>
  <c r="N66"/>
  <c r="N65"/>
  <c r="N64"/>
  <c r="N63"/>
  <c r="N62"/>
  <c r="N61"/>
  <c r="N59"/>
  <c r="N58"/>
  <c r="N57"/>
  <c r="N56"/>
  <c r="N55"/>
  <c r="N54"/>
  <c r="N53"/>
  <c r="N52"/>
  <c r="N51"/>
  <c r="N49"/>
  <c r="N48"/>
  <c r="N47"/>
  <c r="N46"/>
  <c r="N44"/>
  <c r="N43"/>
  <c r="N42"/>
  <c r="N41"/>
  <c r="N40"/>
  <c r="N39"/>
  <c r="N38"/>
  <c r="N35"/>
  <c r="N34"/>
  <c r="N33"/>
  <c r="N32"/>
  <c r="N31"/>
  <c r="N30"/>
  <c r="N29"/>
  <c r="N28"/>
  <c r="N27"/>
  <c r="N26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M114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8"/>
  <c r="I39"/>
  <c r="I40"/>
  <c r="I41"/>
  <c r="I42"/>
  <c r="I43"/>
  <c r="I44"/>
  <c r="I46"/>
  <c r="I47"/>
  <c r="I48"/>
  <c r="I49"/>
  <c r="I50"/>
  <c r="I51"/>
  <c r="I52"/>
  <c r="I53"/>
  <c r="I54"/>
  <c r="I55"/>
  <c r="I56"/>
  <c r="I57"/>
  <c r="I58"/>
  <c r="I59"/>
  <c r="I61"/>
  <c r="I62"/>
  <c r="I63"/>
  <c r="I64"/>
  <c r="I65"/>
  <c r="I66"/>
  <c r="I67"/>
  <c r="I68"/>
  <c r="I69"/>
  <c r="I71"/>
  <c r="I73"/>
  <c r="I74"/>
  <c r="I75"/>
  <c r="I76"/>
  <c r="I77"/>
  <c r="I79"/>
  <c r="I80"/>
  <c r="I81"/>
  <c r="I82"/>
  <c r="I83"/>
  <c r="I84"/>
  <c r="I85"/>
  <c r="I86"/>
  <c r="I87"/>
  <c r="I89"/>
  <c r="I90"/>
  <c r="I91"/>
  <c r="I93"/>
  <c r="I94"/>
  <c r="I97"/>
  <c r="I98"/>
  <c r="I99"/>
  <c r="I100"/>
  <c r="I101"/>
  <c r="I102"/>
  <c r="I103"/>
  <c r="I104"/>
  <c r="I105"/>
  <c r="I106"/>
  <c r="I108"/>
  <c r="I36"/>
  <c r="I92"/>
  <c r="I8"/>
  <c r="Q26" i="5"/>
  <c r="M26"/>
  <c r="H26"/>
  <c r="N21"/>
  <c r="R21" s="1"/>
  <c r="N14"/>
  <c r="R14" s="1"/>
  <c r="N13"/>
  <c r="R13" s="1"/>
  <c r="N12"/>
  <c r="R12" s="1"/>
  <c r="N11"/>
  <c r="R11" s="1"/>
  <c r="N10"/>
  <c r="N9"/>
  <c r="N8"/>
  <c r="R8" s="1"/>
  <c r="I13"/>
  <c r="I11"/>
  <c r="I10"/>
  <c r="I9"/>
  <c r="I8"/>
  <c r="I12"/>
  <c r="E26"/>
  <c r="F26"/>
  <c r="G26"/>
  <c r="S26"/>
  <c r="O26"/>
  <c r="N25"/>
  <c r="R25" s="1"/>
  <c r="I25"/>
  <c r="P25" s="1"/>
  <c r="N24"/>
  <c r="R24" s="1"/>
  <c r="I24"/>
  <c r="N23"/>
  <c r="R23" s="1"/>
  <c r="I23"/>
  <c r="P23" s="1"/>
  <c r="N22"/>
  <c r="R22" s="1"/>
  <c r="I22"/>
  <c r="P22" s="1"/>
  <c r="I21"/>
  <c r="P21" s="1"/>
  <c r="L26"/>
  <c r="K26"/>
  <c r="N20"/>
  <c r="R20" s="1"/>
  <c r="I20"/>
  <c r="N19"/>
  <c r="R19" s="1"/>
  <c r="I19"/>
  <c r="N18"/>
  <c r="R18" s="1"/>
  <c r="I18"/>
  <c r="N17"/>
  <c r="R17" s="1"/>
  <c r="I17"/>
  <c r="N16"/>
  <c r="R16" s="1"/>
  <c r="I16"/>
  <c r="N15"/>
  <c r="R15" s="1"/>
  <c r="I15"/>
  <c r="R9"/>
  <c r="K101" i="4"/>
  <c r="G101"/>
  <c r="F101"/>
  <c r="G28"/>
  <c r="G16"/>
  <c r="L103"/>
  <c r="G103"/>
  <c r="L50"/>
  <c r="L39"/>
  <c r="G39"/>
  <c r="L81"/>
  <c r="Q98"/>
  <c r="Q69"/>
  <c r="Q108"/>
  <c r="Q99"/>
  <c r="Q100"/>
  <c r="G47"/>
  <c r="Q90"/>
  <c r="L90"/>
  <c r="G89"/>
  <c r="P96" i="6" l="1"/>
  <c r="P111"/>
  <c r="P113"/>
  <c r="P73"/>
  <c r="R76"/>
  <c r="P95"/>
  <c r="P102"/>
  <c r="P39"/>
  <c r="P42"/>
  <c r="P44"/>
  <c r="P11"/>
  <c r="P41"/>
  <c r="P24"/>
  <c r="P49"/>
  <c r="P13"/>
  <c r="R16"/>
  <c r="P43"/>
  <c r="P45"/>
  <c r="P89"/>
  <c r="Q68"/>
  <c r="R68" s="1"/>
  <c r="P97"/>
  <c r="Q97"/>
  <c r="R97" s="1"/>
  <c r="Q101"/>
  <c r="R101" s="1"/>
  <c r="R87"/>
  <c r="Q103"/>
  <c r="R103" s="1"/>
  <c r="P37"/>
  <c r="P83"/>
  <c r="P85"/>
  <c r="P86"/>
  <c r="P108"/>
  <c r="Q67"/>
  <c r="R67" s="1"/>
  <c r="Q82"/>
  <c r="R82" s="1"/>
  <c r="P94"/>
  <c r="Q94"/>
  <c r="R94" s="1"/>
  <c r="Q98"/>
  <c r="R98" s="1"/>
  <c r="Q109"/>
  <c r="R109" s="1"/>
  <c r="P50"/>
  <c r="P54"/>
  <c r="P112"/>
  <c r="Q77"/>
  <c r="R77" s="1"/>
  <c r="Q83"/>
  <c r="R83" s="1"/>
  <c r="P80"/>
  <c r="Q80"/>
  <c r="R80" s="1"/>
  <c r="Q89"/>
  <c r="R89" s="1"/>
  <c r="Q90"/>
  <c r="R90" s="1"/>
  <c r="P20"/>
  <c r="P23"/>
  <c r="P64"/>
  <c r="P24" i="5"/>
  <c r="P76" i="6"/>
  <c r="P55"/>
  <c r="P70"/>
  <c r="P9"/>
  <c r="P30"/>
  <c r="P56"/>
  <c r="P72"/>
  <c r="P12"/>
  <c r="P14"/>
  <c r="P25"/>
  <c r="P27"/>
  <c r="P34"/>
  <c r="P35"/>
  <c r="P57"/>
  <c r="P92"/>
  <c r="L114"/>
  <c r="P101"/>
  <c r="P21"/>
  <c r="P31"/>
  <c r="P40"/>
  <c r="P51"/>
  <c r="P59"/>
  <c r="P61"/>
  <c r="P65"/>
  <c r="P68"/>
  <c r="P71"/>
  <c r="P77"/>
  <c r="P87"/>
  <c r="P100"/>
  <c r="P18"/>
  <c r="P22"/>
  <c r="P32"/>
  <c r="P47"/>
  <c r="P62"/>
  <c r="P74"/>
  <c r="P78"/>
  <c r="P84"/>
  <c r="P88"/>
  <c r="P90"/>
  <c r="P91"/>
  <c r="P10"/>
  <c r="P17"/>
  <c r="P19"/>
  <c r="P26"/>
  <c r="P28"/>
  <c r="P29"/>
  <c r="P33"/>
  <c r="P38"/>
  <c r="P48"/>
  <c r="P52"/>
  <c r="P53"/>
  <c r="P58"/>
  <c r="P60"/>
  <c r="P63"/>
  <c r="P67"/>
  <c r="P69"/>
  <c r="P75"/>
  <c r="P79"/>
  <c r="P103"/>
  <c r="P104"/>
  <c r="P107"/>
  <c r="P109"/>
  <c r="P106"/>
  <c r="N114"/>
  <c r="P66"/>
  <c r="P82"/>
  <c r="P93"/>
  <c r="P81"/>
  <c r="R81"/>
  <c r="R12"/>
  <c r="R25"/>
  <c r="R37"/>
  <c r="R38"/>
  <c r="R42"/>
  <c r="R43"/>
  <c r="R45"/>
  <c r="R95"/>
  <c r="R96"/>
  <c r="R104"/>
  <c r="R106"/>
  <c r="R110"/>
  <c r="R111"/>
  <c r="R112"/>
  <c r="R113"/>
  <c r="R13"/>
  <c r="R14"/>
  <c r="R26"/>
  <c r="R27"/>
  <c r="R44"/>
  <c r="P15"/>
  <c r="I16"/>
  <c r="P16" s="1"/>
  <c r="P46"/>
  <c r="P98"/>
  <c r="I99"/>
  <c r="P99" s="1"/>
  <c r="P105"/>
  <c r="J114"/>
  <c r="P8"/>
  <c r="P96" i="4"/>
  <c r="P91"/>
  <c r="P60"/>
  <c r="R60"/>
  <c r="R78"/>
  <c r="P95"/>
  <c r="P107"/>
  <c r="I72"/>
  <c r="P72" s="1"/>
  <c r="P88"/>
  <c r="P37"/>
  <c r="P70"/>
  <c r="P109"/>
  <c r="R10" i="5"/>
  <c r="P15"/>
  <c r="P17"/>
  <c r="P19"/>
  <c r="P9"/>
  <c r="P11"/>
  <c r="P18"/>
  <c r="P16"/>
  <c r="P20"/>
  <c r="P10"/>
  <c r="P8"/>
  <c r="P13"/>
  <c r="P12"/>
  <c r="I14"/>
  <c r="P14" s="1"/>
  <c r="J26"/>
  <c r="N26"/>
  <c r="Q28" i="4"/>
  <c r="Q114" i="6" l="1"/>
  <c r="R114"/>
  <c r="P114"/>
  <c r="P116" s="1"/>
  <c r="I114"/>
  <c r="R26" i="5"/>
  <c r="P26"/>
  <c r="I26"/>
  <c r="N112" i="4"/>
  <c r="R112" s="1"/>
  <c r="I112"/>
  <c r="N111"/>
  <c r="R111" s="1"/>
  <c r="I111"/>
  <c r="N110"/>
  <c r="R110" s="1"/>
  <c r="I110"/>
  <c r="R92"/>
  <c r="R36"/>
  <c r="O114"/>
  <c r="F102"/>
  <c r="K102"/>
  <c r="L102"/>
  <c r="G102"/>
  <c r="G114" l="1"/>
  <c r="P43"/>
  <c r="P110"/>
  <c r="P17"/>
  <c r="P111"/>
  <c r="P33"/>
  <c r="P112"/>
  <c r="P92"/>
  <c r="L114"/>
  <c r="R87" l="1"/>
  <c r="R53"/>
  <c r="Q74"/>
  <c r="R89"/>
  <c r="P36"/>
  <c r="P68"/>
  <c r="P54"/>
  <c r="R12"/>
  <c r="Q79"/>
  <c r="Q66"/>
  <c r="F108"/>
  <c r="K108"/>
  <c r="Q85"/>
  <c r="Q57"/>
  <c r="Q61"/>
  <c r="R29" l="1"/>
  <c r="R43"/>
  <c r="R49"/>
  <c r="R98"/>
  <c r="R105"/>
  <c r="R99"/>
  <c r="R106"/>
  <c r="P28"/>
  <c r="P55"/>
  <c r="P53"/>
  <c r="P105"/>
  <c r="P89"/>
  <c r="P64"/>
  <c r="R58"/>
  <c r="P12"/>
  <c r="P106"/>
  <c r="P32"/>
  <c r="P86"/>
  <c r="P49"/>
  <c r="P98"/>
  <c r="P58"/>
  <c r="P29"/>
  <c r="P76"/>
  <c r="P94"/>
  <c r="Q52"/>
  <c r="Q46"/>
  <c r="F35"/>
  <c r="K35"/>
  <c r="Q35"/>
  <c r="R9"/>
  <c r="R11"/>
  <c r="R13"/>
  <c r="R17"/>
  <c r="R19"/>
  <c r="R24"/>
  <c r="R28"/>
  <c r="R33"/>
  <c r="R41"/>
  <c r="R42"/>
  <c r="R54"/>
  <c r="R55"/>
  <c r="R56"/>
  <c r="R64"/>
  <c r="R72"/>
  <c r="R80"/>
  <c r="R74"/>
  <c r="R76"/>
  <c r="R85"/>
  <c r="N102"/>
  <c r="R14"/>
  <c r="R68"/>
  <c r="R32"/>
  <c r="R90"/>
  <c r="R86"/>
  <c r="R94"/>
  <c r="N113"/>
  <c r="R113" s="1"/>
  <c r="I113"/>
  <c r="S114"/>
  <c r="J82"/>
  <c r="R75" s="1"/>
  <c r="F99"/>
  <c r="J50"/>
  <c r="R47" l="1"/>
  <c r="R40"/>
  <c r="R23"/>
  <c r="R34"/>
  <c r="R103"/>
  <c r="R104"/>
  <c r="R71"/>
  <c r="R62"/>
  <c r="R46"/>
  <c r="R39"/>
  <c r="R26"/>
  <c r="R91"/>
  <c r="R101"/>
  <c r="R97"/>
  <c r="R77"/>
  <c r="R16"/>
  <c r="R83"/>
  <c r="R100"/>
  <c r="R108"/>
  <c r="R59"/>
  <c r="R79"/>
  <c r="R65"/>
  <c r="R51"/>
  <c r="R38"/>
  <c r="R22"/>
  <c r="R81"/>
  <c r="R48"/>
  <c r="R69"/>
  <c r="R57"/>
  <c r="R63"/>
  <c r="R102"/>
  <c r="R82"/>
  <c r="R67"/>
  <c r="R52"/>
  <c r="R27"/>
  <c r="R21"/>
  <c r="R18"/>
  <c r="R25"/>
  <c r="R31"/>
  <c r="K114"/>
  <c r="F114"/>
  <c r="R8"/>
  <c r="Q73"/>
  <c r="R73" s="1"/>
  <c r="P104"/>
  <c r="N50"/>
  <c r="P87"/>
  <c r="P65"/>
  <c r="R20"/>
  <c r="R15"/>
  <c r="P113"/>
  <c r="P15"/>
  <c r="R30"/>
  <c r="P25"/>
  <c r="P63"/>
  <c r="P34"/>
  <c r="P103"/>
  <c r="P97"/>
  <c r="P100"/>
  <c r="Q10"/>
  <c r="R10" s="1"/>
  <c r="J66"/>
  <c r="R61" s="1"/>
  <c r="E66"/>
  <c r="P39"/>
  <c r="E50"/>
  <c r="E82"/>
  <c r="J93"/>
  <c r="R84" s="1"/>
  <c r="E93"/>
  <c r="R35" l="1"/>
  <c r="R93"/>
  <c r="R44"/>
  <c r="R50"/>
  <c r="R66"/>
  <c r="J114"/>
  <c r="I114"/>
  <c r="N114"/>
  <c r="Q114"/>
  <c r="E114"/>
  <c r="P79"/>
  <c r="P82"/>
  <c r="P73"/>
  <c r="P38"/>
  <c r="P75"/>
  <c r="P14"/>
  <c r="P51"/>
  <c r="P83"/>
  <c r="P56"/>
  <c r="P80"/>
  <c r="P47"/>
  <c r="P41"/>
  <c r="P10"/>
  <c r="P11"/>
  <c r="P19"/>
  <c r="P22"/>
  <c r="P48"/>
  <c r="P30"/>
  <c r="P44"/>
  <c r="P13"/>
  <c r="P101"/>
  <c r="P84"/>
  <c r="P18"/>
  <c r="P71"/>
  <c r="P42"/>
  <c r="P57"/>
  <c r="P99"/>
  <c r="P85"/>
  <c r="P23"/>
  <c r="P61"/>
  <c r="P21"/>
  <c r="P20"/>
  <c r="P90"/>
  <c r="P74"/>
  <c r="P69"/>
  <c r="P77"/>
  <c r="P81"/>
  <c r="P52"/>
  <c r="P24"/>
  <c r="P27"/>
  <c r="P8"/>
  <c r="P40"/>
  <c r="P46"/>
  <c r="P16"/>
  <c r="P9"/>
  <c r="P35"/>
  <c r="P67"/>
  <c r="P26"/>
  <c r="P108"/>
  <c r="P31"/>
  <c r="P59"/>
  <c r="P62"/>
  <c r="P102"/>
  <c r="R114" l="1"/>
  <c r="P50"/>
  <c r="P66"/>
  <c r="P93"/>
  <c r="P114" l="1"/>
</calcChain>
</file>

<file path=xl/sharedStrings.xml><?xml version="1.0" encoding="utf-8"?>
<sst xmlns="http://schemas.openxmlformats.org/spreadsheetml/2006/main" count="750" uniqueCount="209">
  <si>
    <t>Bills &amp; Payments - Check Sheet</t>
  </si>
  <si>
    <t>Company:</t>
  </si>
  <si>
    <t>Modi Realty Mallapur LLP</t>
  </si>
  <si>
    <t>Project:</t>
  </si>
  <si>
    <t>Gulmohar Residency</t>
  </si>
  <si>
    <t>Date:</t>
  </si>
  <si>
    <t>Prepared by:</t>
  </si>
  <si>
    <t>N Rajyalakshmi</t>
  </si>
  <si>
    <t>Sign:</t>
  </si>
  <si>
    <t>S no.</t>
  </si>
  <si>
    <t>Work Type</t>
  </si>
  <si>
    <t>Contractor Name</t>
  </si>
  <si>
    <t>On Account       2019-20</t>
  </si>
  <si>
    <t>On Account 2020-21</t>
  </si>
  <si>
    <t>Total On Account          (A)</t>
  </si>
  <si>
    <t>Bills Received 2019-20</t>
  </si>
  <si>
    <t>Bills Received 2020-21</t>
  </si>
  <si>
    <t>Total Bills Received            (B)</t>
  </si>
  <si>
    <t>Balance Loan              ( C )</t>
  </si>
  <si>
    <t>Database Value</t>
  </si>
  <si>
    <t>Difference      (B-D)</t>
  </si>
  <si>
    <t>Remarks</t>
  </si>
  <si>
    <t>Anchoring</t>
  </si>
  <si>
    <t>R Praveen</t>
  </si>
  <si>
    <t>Borewell</t>
  </si>
  <si>
    <t>Sai Venkateshwara Borewells</t>
  </si>
  <si>
    <t>Carpenter</t>
  </si>
  <si>
    <t>A Ramulu</t>
  </si>
  <si>
    <t xml:space="preserve">B Rambabu </t>
  </si>
  <si>
    <t xml:space="preserve">R Raja Chary </t>
  </si>
  <si>
    <t>Centering</t>
  </si>
  <si>
    <t xml:space="preserve">S Bikshapathi </t>
  </si>
  <si>
    <t>Civil</t>
  </si>
  <si>
    <t xml:space="preserve">Dharma Rao </t>
  </si>
  <si>
    <t>G Tirupati</t>
  </si>
  <si>
    <t xml:space="preserve">K Mohan Rao </t>
  </si>
  <si>
    <t xml:space="preserve">K Sravan Kumar </t>
  </si>
  <si>
    <t xml:space="preserve">Rekha Pande </t>
  </si>
  <si>
    <t xml:space="preserve">Usha Varma </t>
  </si>
  <si>
    <t>Earthwork</t>
  </si>
  <si>
    <t>Meeriyala Chandrakala</t>
  </si>
  <si>
    <t>T Kurmanna</t>
  </si>
  <si>
    <t>Eletrician</t>
  </si>
  <si>
    <t xml:space="preserve">N Rama Krishna </t>
  </si>
  <si>
    <t xml:space="preserve">S Ganesh </t>
  </si>
  <si>
    <t xml:space="preserve">V Ravindra Chary </t>
  </si>
  <si>
    <t>Falseceiling</t>
  </si>
  <si>
    <t>V Ravindra Chary</t>
  </si>
  <si>
    <t>Gardener</t>
  </si>
  <si>
    <t>Radhakrishna</t>
  </si>
  <si>
    <t>Painter</t>
  </si>
  <si>
    <t xml:space="preserve">K Rama Krishna </t>
  </si>
  <si>
    <t xml:space="preserve">Sunitha </t>
  </si>
  <si>
    <t>Plumber</t>
  </si>
  <si>
    <t xml:space="preserve">Anirudh Dhal </t>
  </si>
  <si>
    <t xml:space="preserve">Srikanth Jena </t>
  </si>
  <si>
    <t>Polish</t>
  </si>
  <si>
    <t xml:space="preserve">Shobaram </t>
  </si>
  <si>
    <t>Roadwork</t>
  </si>
  <si>
    <t xml:space="preserve">V Mallaiah </t>
  </si>
  <si>
    <t>Rockcutting</t>
  </si>
  <si>
    <t xml:space="preserve">R Anjaiah </t>
  </si>
  <si>
    <t>Scaffolding</t>
  </si>
  <si>
    <t xml:space="preserve">K Krishna </t>
  </si>
  <si>
    <t>Tiles</t>
  </si>
  <si>
    <t xml:space="preserve">Janardhan Prasad </t>
  </si>
  <si>
    <t>Turnkey</t>
  </si>
  <si>
    <t>Pointech Associates</t>
  </si>
  <si>
    <t>Sree Srinivasa Constructions</t>
  </si>
  <si>
    <t>Surasani Constructions</t>
  </si>
  <si>
    <t>Vin &amp; Vin Construcions</t>
  </si>
  <si>
    <t xml:space="preserve">Orsu Swamy </t>
  </si>
  <si>
    <t>Welder</t>
  </si>
  <si>
    <t xml:space="preserve">P Praveen Kumar </t>
  </si>
  <si>
    <t>TOTAL</t>
  </si>
  <si>
    <t>Total</t>
  </si>
  <si>
    <t>Biswajith Kumar Swar</t>
  </si>
  <si>
    <t>B Obula Reddy</t>
  </si>
  <si>
    <t>Kamlesh Varma</t>
  </si>
  <si>
    <t>Orsu Swamy</t>
  </si>
  <si>
    <t>Prasad Chowdary</t>
  </si>
  <si>
    <t>Sirimalla Mahesh</t>
  </si>
  <si>
    <t>Varikuppala Raju</t>
  </si>
  <si>
    <t>V Balakrishna</t>
  </si>
  <si>
    <t>Y Rakesh</t>
  </si>
  <si>
    <t xml:space="preserve">G Sunitha </t>
  </si>
  <si>
    <t>Brajesh Kumar Chaurasia</t>
  </si>
  <si>
    <t>Core Cutting</t>
  </si>
  <si>
    <t>Vidya Shanker</t>
  </si>
  <si>
    <t>Group Name</t>
  </si>
  <si>
    <t>G Mannem</t>
  </si>
  <si>
    <t>N Rama Krishna</t>
  </si>
  <si>
    <t>P Praveen Kumar</t>
  </si>
  <si>
    <t>R Raja Chary</t>
  </si>
  <si>
    <t>S Bikshapathi</t>
  </si>
  <si>
    <t>S Ganesh</t>
  </si>
  <si>
    <t>Krishna Reddy</t>
  </si>
  <si>
    <t>Sobaram</t>
  </si>
  <si>
    <t>S Mahesh</t>
  </si>
  <si>
    <t>Sree Srinivasa Construction</t>
  </si>
  <si>
    <t>Srikanth Jena</t>
  </si>
  <si>
    <t>V Mallaiah</t>
  </si>
  <si>
    <t>Vin &amp; Vin Constructions</t>
  </si>
  <si>
    <t>Balance  (D)               (A+C-B)</t>
  </si>
  <si>
    <t>Anirudh Dhal</t>
  </si>
  <si>
    <t>Brajesh Kumar</t>
  </si>
  <si>
    <t>Biswajith Kumar</t>
  </si>
  <si>
    <t>Dharma Rao</t>
  </si>
  <si>
    <t>Janardhan Prasad</t>
  </si>
  <si>
    <t>K Mohan Rao</t>
  </si>
  <si>
    <t>K Rama Krishna</t>
  </si>
  <si>
    <t>K Sravan Kumar</t>
  </si>
  <si>
    <t>Kamesh Varma</t>
  </si>
  <si>
    <t>B Naresh</t>
  </si>
  <si>
    <t>GST difference</t>
  </si>
  <si>
    <t>Koturu Rani</t>
  </si>
  <si>
    <t>Meeriyala Raj Kumar</t>
  </si>
  <si>
    <t>Mohammed Khudoos</t>
  </si>
  <si>
    <t>N Nagaraju</t>
  </si>
  <si>
    <t>Sandeep Kumar Nishad</t>
  </si>
  <si>
    <t>Sandeep Kumar N</t>
  </si>
  <si>
    <t>V Srikanth</t>
  </si>
  <si>
    <t>V Balreddy</t>
  </si>
  <si>
    <t>Varikuppala Laxmi</t>
  </si>
  <si>
    <t>Bandari Srisailam</t>
  </si>
  <si>
    <t>K Satish Kumar</t>
  </si>
  <si>
    <t>J Muralidhar</t>
  </si>
  <si>
    <t>On Account 2021-22</t>
  </si>
  <si>
    <t>Bills Received 2021-22</t>
  </si>
  <si>
    <t>Dilip Ranjan Swain</t>
  </si>
  <si>
    <t>G Giribabu</t>
  </si>
  <si>
    <t>Pointech Constructions</t>
  </si>
  <si>
    <t>Ramesh Chandra Nayak</t>
  </si>
  <si>
    <t>Polishing</t>
  </si>
  <si>
    <t>Subhash Kushle</t>
  </si>
  <si>
    <t>Surasani Infra</t>
  </si>
  <si>
    <t>Peddapally Raju</t>
  </si>
  <si>
    <t>Abhinav Engg Works</t>
  </si>
  <si>
    <t>Fabrication</t>
  </si>
  <si>
    <t>Waterproofing</t>
  </si>
  <si>
    <t>Anand Jyothi Babu</t>
  </si>
  <si>
    <t>Anand Waterproofing</t>
  </si>
  <si>
    <t>B Ashwini</t>
  </si>
  <si>
    <t>B Ravinder Naik</t>
  </si>
  <si>
    <t>Duguru Ramulu</t>
  </si>
  <si>
    <t>Kailash Pandey</t>
  </si>
  <si>
    <t>Kailash Pande</t>
  </si>
  <si>
    <t>K Jayamma</t>
  </si>
  <si>
    <t>Mahaveer Gujar</t>
  </si>
  <si>
    <t>Maylaram Narsing Rao</t>
  </si>
  <si>
    <t>N Krishna</t>
  </si>
  <si>
    <t>N Nagajyothi</t>
  </si>
  <si>
    <t>P Jayram</t>
  </si>
  <si>
    <t>Ravichand Machgaiya</t>
  </si>
  <si>
    <t>M Ravi Chand</t>
  </si>
  <si>
    <t>Ravula Parusha Ramulu</t>
  </si>
  <si>
    <t>R Heerendra Babu</t>
  </si>
  <si>
    <t>Elevation work</t>
  </si>
  <si>
    <t>Rotomax Engineering Works</t>
  </si>
  <si>
    <t>R Swapa</t>
  </si>
  <si>
    <t>Shilwant Tayade</t>
  </si>
  <si>
    <t>G Thirupati Raju</t>
  </si>
  <si>
    <t>Yousuf Ali</t>
  </si>
  <si>
    <t>Venkatesh</t>
  </si>
  <si>
    <t>Eshwar Rao</t>
  </si>
  <si>
    <t>Geeda Suman</t>
  </si>
  <si>
    <t>Guvvala Sandeep</t>
  </si>
  <si>
    <t>Hanmanth Bohini</t>
  </si>
  <si>
    <t>Kileswari Barghaiya</t>
  </si>
  <si>
    <t>B-108, 508 &amp; 608 is not their in mcodex</t>
  </si>
  <si>
    <t>mcodex error</t>
  </si>
  <si>
    <t>contractor bill not given</t>
  </si>
  <si>
    <t xml:space="preserve">Shyamala Naveen </t>
  </si>
  <si>
    <t>Sita Rama Raju</t>
  </si>
  <si>
    <t>bills not submitted</t>
  </si>
  <si>
    <t>Transformer</t>
  </si>
  <si>
    <t>Hi-Tech Power Enterprises</t>
  </si>
  <si>
    <t>Venu Babu</t>
  </si>
  <si>
    <t>SS railing</t>
  </si>
  <si>
    <t xml:space="preserve">Krishna Steel Railing and Glass Railing </t>
  </si>
  <si>
    <t>Fire Safety</t>
  </si>
  <si>
    <t>False ceiling</t>
  </si>
  <si>
    <t>Nandana Fire Protection</t>
  </si>
  <si>
    <t>Sri Venkateshwara Power Tech</t>
  </si>
  <si>
    <t>Veldi Karunakar Reddy</t>
  </si>
  <si>
    <t>Vikram Nishad Enterprises</t>
  </si>
  <si>
    <t>Cera Board</t>
  </si>
  <si>
    <t>contractor name is not their in mcodex</t>
  </si>
  <si>
    <t>P Anil Kumar</t>
  </si>
  <si>
    <t>On Account 2022-23</t>
  </si>
  <si>
    <t>Bills Received 2022-23</t>
  </si>
  <si>
    <t>A Basha</t>
  </si>
  <si>
    <t>Badakala Bhakara Rao</t>
  </si>
  <si>
    <t>Cleaning</t>
  </si>
  <si>
    <t>Dharani Facility Service</t>
  </si>
  <si>
    <t>G Ganapathi</t>
  </si>
  <si>
    <t>Jarang Vishwajeet</t>
  </si>
  <si>
    <t>Mahendra Kumar Gujjar</t>
  </si>
  <si>
    <t>Mahendera Kumar Gujjar</t>
  </si>
  <si>
    <t>M Naresh</t>
  </si>
  <si>
    <t>Priyaka Devi</t>
  </si>
  <si>
    <t>Tari Syam</t>
  </si>
  <si>
    <t>Vivek Kumar</t>
  </si>
  <si>
    <t>Mangilal</t>
  </si>
  <si>
    <t>SS Railing</t>
  </si>
  <si>
    <t>Bill.ID.564 not received in accts</t>
  </si>
  <si>
    <t>Banitha Das</t>
  </si>
  <si>
    <t>68584 C-504 Double entry in mcodex</t>
  </si>
  <si>
    <t>bill.no.1234 is not received in accts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</si>
</sst>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_(* #,##0_);_(* \(#,##0\);_(* &quot;-&quot;??_);_(@_)"/>
    <numFmt numFmtId="165" formatCode="_-* #,##0_-;\-* #,##0_-;_-* &quot;-&quot;??_-;_-@_-"/>
    <numFmt numFmtId="166" formatCode="_(* #,##0.00_);_(* \(#,##0.00\);_(* &quot;-&quot;??_);_(@_)"/>
    <numFmt numFmtId="167" formatCode="_ * #,##0_ ;_ * \-#,##0_ ;_ * &quot;-&quot;??_ ;_ @_ "/>
  </numFmts>
  <fonts count="11">
    <font>
      <sz val="11"/>
      <color theme="1"/>
      <name val="Calibri"/>
      <charset val="134"/>
      <scheme val="minor"/>
    </font>
    <font>
      <sz val="10"/>
      <name val="Times New Roman"/>
      <family val="1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Times New Roman"/>
      <family val="1"/>
    </font>
    <font>
      <sz val="10"/>
      <color rgb="FFFF0000"/>
      <name val="Times New Roman"/>
      <family val="1"/>
    </font>
    <font>
      <sz val="9"/>
      <color rgb="FFFF0000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name val="Times New Roman"/>
      <family val="1"/>
    </font>
    <font>
      <sz val="8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6" fontId="2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2" applyFont="1" applyFill="1" applyBorder="1" applyAlignment="1">
      <alignment horizontal="left"/>
    </xf>
    <xf numFmtId="165" fontId="1" fillId="0" borderId="0" xfId="3" applyNumberFormat="1" applyFont="1" applyFill="1" applyBorder="1" applyAlignment="1">
      <alignment horizontal="left"/>
    </xf>
    <xf numFmtId="14" fontId="1" fillId="0" borderId="0" xfId="2" applyNumberFormat="1" applyFont="1" applyFill="1" applyBorder="1" applyAlignment="1">
      <alignment horizontal="left"/>
    </xf>
    <xf numFmtId="0" fontId="4" fillId="0" borderId="0" xfId="2" applyFont="1" applyFill="1" applyBorder="1" applyAlignment="1">
      <alignment horizontal="left"/>
    </xf>
    <xf numFmtId="0" fontId="4" fillId="0" borderId="0" xfId="2" applyFont="1" applyFill="1" applyBorder="1"/>
    <xf numFmtId="164" fontId="4" fillId="0" borderId="0" xfId="3" applyNumberFormat="1" applyFont="1" applyFill="1" applyBorder="1" applyAlignment="1">
      <alignment horizontal="left"/>
    </xf>
    <xf numFmtId="164" fontId="4" fillId="0" borderId="0" xfId="2" applyNumberFormat="1" applyFont="1" applyFill="1" applyBorder="1"/>
    <xf numFmtId="164" fontId="4" fillId="0" borderId="0" xfId="3" applyNumberFormat="1" applyFont="1" applyFill="1" applyBorder="1"/>
    <xf numFmtId="164" fontId="4" fillId="0" borderId="0" xfId="1" applyNumberFormat="1" applyFont="1" applyFill="1" applyBorder="1"/>
    <xf numFmtId="0" fontId="4" fillId="0" borderId="0" xfId="2" applyFont="1" applyFill="1" applyBorder="1" applyAlignment="1">
      <alignment horizontal="center" textRotation="90" wrapText="1"/>
    </xf>
    <xf numFmtId="164" fontId="1" fillId="0" borderId="0" xfId="1" applyNumberFormat="1" applyFont="1" applyFill="1" applyBorder="1" applyAlignment="1">
      <alignment wrapText="1"/>
    </xf>
    <xf numFmtId="164" fontId="1" fillId="0" borderId="0" xfId="1" applyNumberFormat="1" applyFont="1" applyFill="1" applyBorder="1"/>
    <xf numFmtId="164" fontId="1" fillId="0" borderId="0" xfId="3" applyNumberFormat="1" applyFont="1" applyFill="1" applyBorder="1" applyAlignment="1">
      <alignment horizontal="left"/>
    </xf>
    <xf numFmtId="0" fontId="1" fillId="0" borderId="0" xfId="2" applyFont="1" applyFill="1" applyBorder="1"/>
    <xf numFmtId="0" fontId="1" fillId="0" borderId="0" xfId="2" applyFont="1" applyFill="1" applyBorder="1" applyAlignment="1">
      <alignment horizontal="center"/>
    </xf>
    <xf numFmtId="0" fontId="1" fillId="0" borderId="2" xfId="2" applyFont="1" applyFill="1" applyBorder="1" applyAlignment="1">
      <alignment horizontal="center"/>
    </xf>
    <xf numFmtId="164" fontId="1" fillId="0" borderId="2" xfId="3" applyNumberFormat="1" applyFont="1" applyFill="1" applyBorder="1" applyAlignment="1">
      <alignment horizontal="left"/>
    </xf>
    <xf numFmtId="0" fontId="1" fillId="0" borderId="2" xfId="2" applyFont="1" applyFill="1" applyBorder="1"/>
    <xf numFmtId="164" fontId="1" fillId="0" borderId="2" xfId="1" applyNumberFormat="1" applyFont="1" applyFill="1" applyBorder="1"/>
    <xf numFmtId="164" fontId="5" fillId="0" borderId="0" xfId="1" applyNumberFormat="1" applyFont="1" applyFill="1" applyBorder="1"/>
    <xf numFmtId="0" fontId="6" fillId="0" borderId="0" xfId="2" applyFont="1" applyFill="1" applyBorder="1"/>
    <xf numFmtId="167" fontId="7" fillId="0" borderId="0" xfId="1" applyNumberFormat="1" applyFont="1" applyFill="1" applyBorder="1"/>
    <xf numFmtId="0" fontId="1" fillId="0" borderId="1" xfId="2" applyFont="1" applyFill="1" applyBorder="1" applyAlignment="1">
      <alignment horizontal="center" wrapText="1"/>
    </xf>
    <xf numFmtId="165" fontId="1" fillId="0" borderId="1" xfId="3" applyNumberFormat="1" applyFont="1" applyFill="1" applyBorder="1" applyAlignment="1">
      <alignment horizontal="center" wrapText="1"/>
    </xf>
    <xf numFmtId="164" fontId="8" fillId="0" borderId="0" xfId="1" applyNumberFormat="1" applyFont="1" applyFill="1" applyBorder="1"/>
    <xf numFmtId="164" fontId="8" fillId="0" borderId="0" xfId="1" applyNumberFormat="1" applyFont="1" applyFill="1" applyBorder="1" applyAlignment="1">
      <alignment horizontal="left"/>
    </xf>
    <xf numFmtId="167" fontId="7" fillId="0" borderId="0" xfId="1" applyNumberFormat="1" applyFont="1" applyFill="1"/>
    <xf numFmtId="43" fontId="4" fillId="0" borderId="0" xfId="2" applyNumberFormat="1" applyFont="1" applyFill="1" applyBorder="1"/>
    <xf numFmtId="167" fontId="9" fillId="0" borderId="0" xfId="1" applyNumberFormat="1" applyFont="1" applyFill="1" applyBorder="1"/>
    <xf numFmtId="167" fontId="9" fillId="0" borderId="0" xfId="1" applyNumberFormat="1" applyFont="1" applyFill="1"/>
    <xf numFmtId="0" fontId="5" fillId="0" borderId="0" xfId="2" applyFont="1" applyFill="1" applyBorder="1" applyAlignment="1">
      <alignment horizontal="center"/>
    </xf>
    <xf numFmtId="164" fontId="5" fillId="0" borderId="0" xfId="3" applyNumberFormat="1" applyFont="1" applyFill="1" applyBorder="1" applyAlignment="1">
      <alignment horizontal="left"/>
    </xf>
    <xf numFmtId="0" fontId="5" fillId="0" borderId="0" xfId="2" applyFont="1" applyFill="1" applyBorder="1"/>
    <xf numFmtId="164" fontId="10" fillId="0" borderId="0" xfId="1" applyNumberFormat="1" applyFont="1" applyFill="1" applyBorder="1"/>
    <xf numFmtId="164" fontId="5" fillId="0" borderId="0" xfId="1" applyNumberFormat="1" applyFont="1" applyFill="1" applyBorder="1" applyAlignment="1">
      <alignment wrapText="1"/>
    </xf>
    <xf numFmtId="164" fontId="5" fillId="0" borderId="0" xfId="1" applyNumberFormat="1" applyFont="1" applyFill="1" applyBorder="1" applyAlignment="1">
      <alignment horizontal="left"/>
    </xf>
  </cellXfs>
  <cellStyles count="4">
    <cellStyle name="Comma" xfId="1" builtinId="3"/>
    <cellStyle name="Comma 2" xfId="3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122"/>
  <sheetViews>
    <sheetView workbookViewId="0">
      <pane xSplit="4" ySplit="7" topLeftCell="G108" activePane="bottomRight" state="frozen"/>
      <selection pane="topRight" activeCell="E1" sqref="E1"/>
      <selection pane="bottomLeft" activeCell="A8" sqref="A8"/>
      <selection pane="bottomRight" activeCell="P70" sqref="P70"/>
    </sheetView>
  </sheetViews>
  <sheetFormatPr defaultColWidth="9.140625" defaultRowHeight="20.100000000000001" customHeight="1"/>
  <cols>
    <col min="1" max="1" width="4.7109375" style="5" customWidth="1"/>
    <col min="2" max="2" width="11.85546875" style="6" bestFit="1" customWidth="1"/>
    <col min="3" max="3" width="23.5703125" style="5" bestFit="1" customWidth="1"/>
    <col min="4" max="4" width="22.5703125" style="8" bestFit="1" customWidth="1"/>
    <col min="5" max="5" width="11.42578125" style="8" customWidth="1"/>
    <col min="6" max="6" width="10.85546875" style="8" bestFit="1" customWidth="1"/>
    <col min="7" max="8" width="12.140625" style="8" customWidth="1"/>
    <col min="9" max="9" width="12" style="8" customWidth="1"/>
    <col min="10" max="12" width="12.140625" style="8" bestFit="1" customWidth="1"/>
    <col min="13" max="13" width="12.140625" style="8" customWidth="1"/>
    <col min="14" max="14" width="12.28515625" style="8" customWidth="1"/>
    <col min="15" max="15" width="8.140625" style="5" bestFit="1" customWidth="1"/>
    <col min="16" max="16" width="12.42578125" style="5" bestFit="1" customWidth="1"/>
    <col min="17" max="17" width="11.85546875" style="5" customWidth="1"/>
    <col min="18" max="18" width="10.85546875" style="5" bestFit="1" customWidth="1"/>
    <col min="19" max="19" width="33" style="5" bestFit="1" customWidth="1"/>
    <col min="20" max="16384" width="9.140625" style="5"/>
  </cols>
  <sheetData>
    <row r="1" spans="1:19" s="4" customFormat="1" ht="20.100000000000001" customHeight="1">
      <c r="A1" s="1" t="s">
        <v>0</v>
      </c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1"/>
    </row>
    <row r="2" spans="1:19" s="4" customFormat="1" ht="20.100000000000001" customHeight="1">
      <c r="A2" s="1" t="s">
        <v>1</v>
      </c>
      <c r="B2" s="1"/>
      <c r="C2" s="1" t="s">
        <v>2</v>
      </c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1"/>
    </row>
    <row r="3" spans="1:19" s="4" customFormat="1" ht="20.100000000000001" customHeight="1">
      <c r="A3" s="1" t="s">
        <v>3</v>
      </c>
      <c r="B3" s="1"/>
      <c r="C3" s="1" t="s">
        <v>4</v>
      </c>
      <c r="D3" s="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1"/>
    </row>
    <row r="4" spans="1:19" s="4" customFormat="1" ht="20.100000000000001" customHeight="1">
      <c r="A4" s="1" t="s">
        <v>5</v>
      </c>
      <c r="B4" s="1"/>
      <c r="C4" s="3">
        <v>44742</v>
      </c>
      <c r="D4" s="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1"/>
    </row>
    <row r="5" spans="1:19" s="4" customFormat="1" ht="20.100000000000001" customHeight="1">
      <c r="A5" s="1" t="s">
        <v>6</v>
      </c>
      <c r="B5" s="1"/>
      <c r="C5" s="1" t="s">
        <v>7</v>
      </c>
      <c r="D5" s="1"/>
      <c r="E5" s="2"/>
      <c r="F5" s="2"/>
      <c r="G5" s="2"/>
      <c r="H5" s="2"/>
      <c r="I5" s="2"/>
      <c r="J5" s="2"/>
      <c r="K5" s="29"/>
      <c r="L5" s="2"/>
      <c r="M5" s="2"/>
      <c r="N5" s="2"/>
      <c r="O5" s="2"/>
      <c r="P5" s="2"/>
      <c r="Q5" s="2"/>
      <c r="R5" s="2"/>
      <c r="S5" s="1"/>
    </row>
    <row r="6" spans="1:19" s="4" customFormat="1" ht="20.100000000000001" customHeight="1">
      <c r="A6" s="1" t="s">
        <v>8</v>
      </c>
      <c r="B6" s="1"/>
      <c r="C6" s="1"/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1"/>
    </row>
    <row r="7" spans="1:19" s="10" customFormat="1" ht="60" customHeight="1">
      <c r="A7" s="23" t="s">
        <v>9</v>
      </c>
      <c r="B7" s="23" t="s">
        <v>10</v>
      </c>
      <c r="C7" s="23" t="s">
        <v>11</v>
      </c>
      <c r="D7" s="23" t="s">
        <v>89</v>
      </c>
      <c r="E7" s="24" t="s">
        <v>12</v>
      </c>
      <c r="F7" s="24" t="s">
        <v>13</v>
      </c>
      <c r="G7" s="24" t="s">
        <v>127</v>
      </c>
      <c r="H7" s="24" t="s">
        <v>189</v>
      </c>
      <c r="I7" s="24" t="s">
        <v>14</v>
      </c>
      <c r="J7" s="24" t="s">
        <v>15</v>
      </c>
      <c r="K7" s="24" t="s">
        <v>16</v>
      </c>
      <c r="L7" s="24" t="s">
        <v>128</v>
      </c>
      <c r="M7" s="24" t="s">
        <v>190</v>
      </c>
      <c r="N7" s="24" t="s">
        <v>17</v>
      </c>
      <c r="O7" s="24" t="s">
        <v>18</v>
      </c>
      <c r="P7" s="24" t="s">
        <v>103</v>
      </c>
      <c r="Q7" s="24" t="s">
        <v>19</v>
      </c>
      <c r="R7" s="24" t="s">
        <v>20</v>
      </c>
      <c r="S7" s="23" t="s">
        <v>21</v>
      </c>
    </row>
    <row r="8" spans="1:19" ht="14.1" customHeight="1">
      <c r="A8" s="15">
        <v>1</v>
      </c>
      <c r="B8" s="13" t="s">
        <v>22</v>
      </c>
      <c r="C8" s="14" t="s">
        <v>23</v>
      </c>
      <c r="D8" s="14" t="s">
        <v>23</v>
      </c>
      <c r="E8" s="12">
        <v>0</v>
      </c>
      <c r="F8" s="12">
        <v>5000</v>
      </c>
      <c r="G8" s="12">
        <v>0</v>
      </c>
      <c r="H8" s="12">
        <v>0</v>
      </c>
      <c r="I8" s="12">
        <f t="shared" ref="I8:I39" si="0">SUM(E8:H8)</f>
        <v>5000</v>
      </c>
      <c r="J8" s="12">
        <v>0</v>
      </c>
      <c r="K8" s="12">
        <v>5542</v>
      </c>
      <c r="L8" s="12">
        <v>0</v>
      </c>
      <c r="M8" s="12">
        <v>0</v>
      </c>
      <c r="N8" s="12">
        <f t="shared" ref="N8:N35" si="1">SUM(J8:M8)</f>
        <v>5542</v>
      </c>
      <c r="O8" s="12">
        <v>0</v>
      </c>
      <c r="P8" s="12">
        <f t="shared" ref="P8:P39" si="2">I8+O8-N8</f>
        <v>-542</v>
      </c>
      <c r="Q8" s="12">
        <v>5542</v>
      </c>
      <c r="R8" s="12">
        <f t="shared" ref="R8:R39" si="3">N8-Q8</f>
        <v>0</v>
      </c>
      <c r="S8" s="12"/>
    </row>
    <row r="9" spans="1:19" ht="14.1" customHeight="1">
      <c r="A9" s="15">
        <v>2</v>
      </c>
      <c r="B9" s="13" t="s">
        <v>24</v>
      </c>
      <c r="C9" s="14" t="s">
        <v>25</v>
      </c>
      <c r="D9" s="14" t="s">
        <v>96</v>
      </c>
      <c r="E9" s="12">
        <v>248220</v>
      </c>
      <c r="F9" s="12">
        <v>403456</v>
      </c>
      <c r="G9" s="12">
        <v>332998</v>
      </c>
      <c r="H9" s="12">
        <v>125000</v>
      </c>
      <c r="I9" s="12">
        <f t="shared" si="0"/>
        <v>1109674</v>
      </c>
      <c r="J9" s="12">
        <v>248220</v>
      </c>
      <c r="K9" s="12">
        <v>460785</v>
      </c>
      <c r="L9" s="12">
        <v>299600</v>
      </c>
      <c r="M9" s="12">
        <v>0</v>
      </c>
      <c r="N9" s="12">
        <f t="shared" si="1"/>
        <v>1008605</v>
      </c>
      <c r="O9" s="12">
        <v>0</v>
      </c>
      <c r="P9" s="12">
        <f t="shared" si="2"/>
        <v>101069</v>
      </c>
      <c r="Q9" s="12">
        <v>1040605</v>
      </c>
      <c r="R9" s="12">
        <f t="shared" si="3"/>
        <v>-32000</v>
      </c>
      <c r="S9" s="12" t="s">
        <v>171</v>
      </c>
    </row>
    <row r="10" spans="1:19" ht="14.1" customHeight="1">
      <c r="A10" s="15">
        <v>3</v>
      </c>
      <c r="B10" s="13" t="s">
        <v>26</v>
      </c>
      <c r="C10" s="14" t="s">
        <v>27</v>
      </c>
      <c r="D10" s="14" t="s">
        <v>27</v>
      </c>
      <c r="E10" s="12">
        <v>84015</v>
      </c>
      <c r="F10" s="12">
        <v>1512</v>
      </c>
      <c r="G10" s="12">
        <v>673</v>
      </c>
      <c r="H10" s="12">
        <v>0</v>
      </c>
      <c r="I10" s="12">
        <f t="shared" si="0"/>
        <v>86200</v>
      </c>
      <c r="J10" s="12">
        <v>84700</v>
      </c>
      <c r="K10" s="12">
        <v>1500</v>
      </c>
      <c r="L10" s="12">
        <v>0</v>
      </c>
      <c r="M10" s="12">
        <v>0</v>
      </c>
      <c r="N10" s="12">
        <f t="shared" si="1"/>
        <v>86200</v>
      </c>
      <c r="O10" s="12">
        <v>0</v>
      </c>
      <c r="P10" s="12">
        <f t="shared" si="2"/>
        <v>0</v>
      </c>
      <c r="Q10" s="12">
        <f>84700+1500</f>
        <v>86200</v>
      </c>
      <c r="R10" s="12">
        <f t="shared" si="3"/>
        <v>0</v>
      </c>
      <c r="S10" s="11"/>
    </row>
    <row r="11" spans="1:19" ht="14.1" customHeight="1">
      <c r="A11" s="15">
        <v>4</v>
      </c>
      <c r="B11" s="13" t="s">
        <v>26</v>
      </c>
      <c r="C11" s="14" t="s">
        <v>28</v>
      </c>
      <c r="D11" s="14" t="s">
        <v>28</v>
      </c>
      <c r="E11" s="12">
        <v>10000</v>
      </c>
      <c r="F11" s="12">
        <v>187518</v>
      </c>
      <c r="G11" s="12">
        <v>437147</v>
      </c>
      <c r="H11" s="12">
        <v>116835</v>
      </c>
      <c r="I11" s="12">
        <f t="shared" si="0"/>
        <v>751500</v>
      </c>
      <c r="J11" s="12">
        <v>0</v>
      </c>
      <c r="K11" s="12">
        <v>209968</v>
      </c>
      <c r="L11" s="12">
        <v>488859</v>
      </c>
      <c r="M11" s="12">
        <v>70540</v>
      </c>
      <c r="N11" s="12">
        <f t="shared" si="1"/>
        <v>769367</v>
      </c>
      <c r="O11" s="12">
        <v>0</v>
      </c>
      <c r="P11" s="12">
        <f t="shared" si="2"/>
        <v>-17867</v>
      </c>
      <c r="Q11" s="12">
        <f>698843+70540</f>
        <v>769383</v>
      </c>
      <c r="R11" s="12">
        <f t="shared" si="3"/>
        <v>-16</v>
      </c>
      <c r="S11" s="11"/>
    </row>
    <row r="12" spans="1:19" ht="14.1" customHeight="1">
      <c r="A12" s="15">
        <v>5</v>
      </c>
      <c r="B12" s="13" t="s">
        <v>26</v>
      </c>
      <c r="C12" s="14" t="s">
        <v>143</v>
      </c>
      <c r="D12" s="14" t="s">
        <v>143</v>
      </c>
      <c r="E12" s="12">
        <v>0</v>
      </c>
      <c r="F12" s="12">
        <v>0</v>
      </c>
      <c r="G12" s="12">
        <v>186107</v>
      </c>
      <c r="H12" s="12">
        <v>61479</v>
      </c>
      <c r="I12" s="12">
        <f t="shared" si="0"/>
        <v>247586</v>
      </c>
      <c r="J12" s="12">
        <v>0</v>
      </c>
      <c r="K12" s="12">
        <v>0</v>
      </c>
      <c r="L12" s="12">
        <v>210690</v>
      </c>
      <c r="M12" s="12">
        <v>47840</v>
      </c>
      <c r="N12" s="12">
        <f t="shared" si="1"/>
        <v>258530</v>
      </c>
      <c r="O12" s="12">
        <v>0</v>
      </c>
      <c r="P12" s="12">
        <f t="shared" si="2"/>
        <v>-10944</v>
      </c>
      <c r="Q12" s="12">
        <v>210690</v>
      </c>
      <c r="R12" s="12">
        <f t="shared" si="3"/>
        <v>47840</v>
      </c>
      <c r="S12" s="12"/>
    </row>
    <row r="13" spans="1:19" ht="14.1" customHeight="1">
      <c r="A13" s="15">
        <v>6</v>
      </c>
      <c r="B13" s="13" t="s">
        <v>26</v>
      </c>
      <c r="C13" s="14" t="s">
        <v>29</v>
      </c>
      <c r="D13" s="14" t="s">
        <v>93</v>
      </c>
      <c r="E13" s="12">
        <v>3031</v>
      </c>
      <c r="F13" s="12">
        <v>0</v>
      </c>
      <c r="G13" s="12">
        <v>0</v>
      </c>
      <c r="H13" s="12">
        <v>0</v>
      </c>
      <c r="I13" s="12">
        <f t="shared" si="0"/>
        <v>3031</v>
      </c>
      <c r="J13" s="12">
        <v>3050</v>
      </c>
      <c r="K13" s="12">
        <v>0</v>
      </c>
      <c r="L13" s="12">
        <v>0</v>
      </c>
      <c r="M13" s="12">
        <v>0</v>
      </c>
      <c r="N13" s="12">
        <f t="shared" si="1"/>
        <v>3050</v>
      </c>
      <c r="O13" s="12">
        <v>0</v>
      </c>
      <c r="P13" s="12">
        <f t="shared" si="2"/>
        <v>-19</v>
      </c>
      <c r="Q13" s="12">
        <v>3050</v>
      </c>
      <c r="R13" s="12">
        <f t="shared" si="3"/>
        <v>0</v>
      </c>
      <c r="S13" s="12"/>
    </row>
    <row r="14" spans="1:19" ht="14.1" customHeight="1">
      <c r="A14" s="15">
        <v>7</v>
      </c>
      <c r="B14" s="13" t="s">
        <v>30</v>
      </c>
      <c r="C14" s="14" t="s">
        <v>124</v>
      </c>
      <c r="D14" s="14" t="s">
        <v>124</v>
      </c>
      <c r="E14" s="12">
        <v>0</v>
      </c>
      <c r="F14" s="12">
        <v>705799</v>
      </c>
      <c r="G14" s="12">
        <v>2422516</v>
      </c>
      <c r="H14" s="12">
        <v>146327</v>
      </c>
      <c r="I14" s="12">
        <f t="shared" si="0"/>
        <v>3274642</v>
      </c>
      <c r="J14" s="12">
        <v>0</v>
      </c>
      <c r="K14" s="12">
        <v>773194</v>
      </c>
      <c r="L14" s="12">
        <v>2501448</v>
      </c>
      <c r="M14" s="12">
        <v>0</v>
      </c>
      <c r="N14" s="12">
        <f t="shared" si="1"/>
        <v>3274642</v>
      </c>
      <c r="O14" s="12">
        <v>0</v>
      </c>
      <c r="P14" s="12">
        <f t="shared" si="2"/>
        <v>0</v>
      </c>
      <c r="Q14" s="12">
        <v>3274642</v>
      </c>
      <c r="R14" s="12">
        <f t="shared" si="3"/>
        <v>0</v>
      </c>
      <c r="S14" s="12"/>
    </row>
    <row r="15" spans="1:19" ht="14.1" customHeight="1">
      <c r="A15" s="15">
        <v>8</v>
      </c>
      <c r="B15" s="13" t="s">
        <v>30</v>
      </c>
      <c r="C15" s="14" t="s">
        <v>165</v>
      </c>
      <c r="D15" s="14" t="s">
        <v>165</v>
      </c>
      <c r="E15" s="12">
        <v>0</v>
      </c>
      <c r="F15" s="12">
        <v>0</v>
      </c>
      <c r="G15" s="12">
        <v>92</v>
      </c>
      <c r="H15" s="12">
        <v>75850</v>
      </c>
      <c r="I15" s="12">
        <f t="shared" si="0"/>
        <v>75942</v>
      </c>
      <c r="J15" s="12">
        <v>0</v>
      </c>
      <c r="K15" s="12">
        <v>0</v>
      </c>
      <c r="L15" s="12">
        <v>9175</v>
      </c>
      <c r="M15" s="12">
        <v>84957</v>
      </c>
      <c r="N15" s="12">
        <f t="shared" si="1"/>
        <v>94132</v>
      </c>
      <c r="O15" s="12">
        <v>0</v>
      </c>
      <c r="P15" s="12">
        <f t="shared" si="2"/>
        <v>-18190</v>
      </c>
      <c r="Q15" s="12">
        <f>9175+84957</f>
        <v>94132</v>
      </c>
      <c r="R15" s="12">
        <f t="shared" si="3"/>
        <v>0</v>
      </c>
      <c r="S15" s="12"/>
    </row>
    <row r="16" spans="1:19" ht="14.1" customHeight="1">
      <c r="A16" s="15">
        <v>9</v>
      </c>
      <c r="B16" s="13" t="s">
        <v>30</v>
      </c>
      <c r="C16" s="14" t="s">
        <v>31</v>
      </c>
      <c r="D16" s="14" t="s">
        <v>94</v>
      </c>
      <c r="E16" s="12">
        <v>37172</v>
      </c>
      <c r="F16" s="12">
        <v>0</v>
      </c>
      <c r="G16" s="12">
        <f>9060727</f>
        <v>9060727</v>
      </c>
      <c r="H16" s="12">
        <v>1936762</v>
      </c>
      <c r="I16" s="12">
        <f t="shared" si="0"/>
        <v>11034661</v>
      </c>
      <c r="J16" s="12">
        <v>37191</v>
      </c>
      <c r="K16" s="12">
        <v>0</v>
      </c>
      <c r="L16" s="12">
        <v>11345755</v>
      </c>
      <c r="M16" s="12">
        <v>2176019</v>
      </c>
      <c r="N16" s="12">
        <f t="shared" si="1"/>
        <v>13558965</v>
      </c>
      <c r="O16" s="12">
        <v>0</v>
      </c>
      <c r="P16" s="12">
        <f t="shared" si="2"/>
        <v>-2524304</v>
      </c>
      <c r="Q16" s="12">
        <v>11357533</v>
      </c>
      <c r="R16" s="12">
        <f t="shared" si="3"/>
        <v>2201432</v>
      </c>
      <c r="S16" s="11" t="s">
        <v>170</v>
      </c>
    </row>
    <row r="17" spans="1:19" ht="14.1" customHeight="1">
      <c r="A17" s="15">
        <v>10</v>
      </c>
      <c r="B17" s="13" t="s">
        <v>30</v>
      </c>
      <c r="C17" s="14" t="s">
        <v>172</v>
      </c>
      <c r="D17" s="14" t="s">
        <v>172</v>
      </c>
      <c r="E17" s="12">
        <v>0</v>
      </c>
      <c r="F17" s="12">
        <v>0</v>
      </c>
      <c r="G17" s="12">
        <v>272165</v>
      </c>
      <c r="H17" s="12">
        <v>1944351</v>
      </c>
      <c r="I17" s="12">
        <f t="shared" si="0"/>
        <v>2216516</v>
      </c>
      <c r="J17" s="12">
        <v>0</v>
      </c>
      <c r="K17" s="12">
        <v>0</v>
      </c>
      <c r="L17" s="12">
        <v>2216516</v>
      </c>
      <c r="M17" s="12">
        <v>0</v>
      </c>
      <c r="N17" s="12">
        <f t="shared" si="1"/>
        <v>2216516</v>
      </c>
      <c r="O17" s="12">
        <v>0</v>
      </c>
      <c r="P17" s="12">
        <f t="shared" si="2"/>
        <v>0</v>
      </c>
      <c r="Q17" s="12">
        <v>2216516</v>
      </c>
      <c r="R17" s="12">
        <f t="shared" si="3"/>
        <v>0</v>
      </c>
      <c r="S17" s="11"/>
    </row>
    <row r="18" spans="1:19" ht="14.1" customHeight="1">
      <c r="A18" s="15">
        <v>11</v>
      </c>
      <c r="B18" s="13" t="s">
        <v>30</v>
      </c>
      <c r="C18" s="14" t="s">
        <v>84</v>
      </c>
      <c r="D18" s="14" t="s">
        <v>84</v>
      </c>
      <c r="E18" s="12">
        <v>0</v>
      </c>
      <c r="F18" s="12">
        <v>25650</v>
      </c>
      <c r="G18" s="12">
        <v>0</v>
      </c>
      <c r="H18" s="12">
        <v>0</v>
      </c>
      <c r="I18" s="12">
        <f t="shared" si="0"/>
        <v>25650</v>
      </c>
      <c r="J18" s="12">
        <v>0</v>
      </c>
      <c r="K18" s="12">
        <v>20000</v>
      </c>
      <c r="L18" s="12">
        <v>0</v>
      </c>
      <c r="M18" s="12">
        <v>0</v>
      </c>
      <c r="N18" s="12">
        <f t="shared" si="1"/>
        <v>20000</v>
      </c>
      <c r="O18" s="12">
        <v>0</v>
      </c>
      <c r="P18" s="12">
        <f t="shared" si="2"/>
        <v>5650</v>
      </c>
      <c r="Q18" s="12">
        <v>20000</v>
      </c>
      <c r="R18" s="12">
        <f t="shared" si="3"/>
        <v>0</v>
      </c>
      <c r="S18" s="11"/>
    </row>
    <row r="19" spans="1:19" ht="14.1" customHeight="1">
      <c r="A19" s="15">
        <v>12</v>
      </c>
      <c r="B19" s="13" t="s">
        <v>32</v>
      </c>
      <c r="C19" s="14" t="s">
        <v>77</v>
      </c>
      <c r="D19" s="14" t="s">
        <v>77</v>
      </c>
      <c r="E19" s="12">
        <v>0</v>
      </c>
      <c r="F19" s="12">
        <v>23176</v>
      </c>
      <c r="G19" s="12">
        <v>0</v>
      </c>
      <c r="H19" s="12">
        <v>0</v>
      </c>
      <c r="I19" s="12">
        <f t="shared" si="0"/>
        <v>23176</v>
      </c>
      <c r="J19" s="12">
        <v>0</v>
      </c>
      <c r="K19" s="12">
        <v>23520</v>
      </c>
      <c r="L19" s="12">
        <v>0</v>
      </c>
      <c r="M19" s="12">
        <v>0</v>
      </c>
      <c r="N19" s="12">
        <f t="shared" si="1"/>
        <v>23520</v>
      </c>
      <c r="O19" s="12">
        <v>0</v>
      </c>
      <c r="P19" s="12">
        <f t="shared" si="2"/>
        <v>-344</v>
      </c>
      <c r="Q19" s="12">
        <v>23520</v>
      </c>
      <c r="R19" s="12">
        <f t="shared" si="3"/>
        <v>0</v>
      </c>
      <c r="S19" s="11"/>
    </row>
    <row r="20" spans="1:19" ht="14.1" customHeight="1">
      <c r="A20" s="15">
        <v>13</v>
      </c>
      <c r="B20" s="13" t="s">
        <v>32</v>
      </c>
      <c r="C20" s="14" t="s">
        <v>76</v>
      </c>
      <c r="D20" s="14" t="s">
        <v>106</v>
      </c>
      <c r="E20" s="12">
        <v>0</v>
      </c>
      <c r="F20" s="12">
        <v>3729</v>
      </c>
      <c r="G20" s="12">
        <v>0</v>
      </c>
      <c r="H20" s="12">
        <v>0</v>
      </c>
      <c r="I20" s="12">
        <f t="shared" si="0"/>
        <v>3729</v>
      </c>
      <c r="J20" s="12">
        <v>0</v>
      </c>
      <c r="K20" s="12">
        <v>3815</v>
      </c>
      <c r="L20" s="12">
        <v>0</v>
      </c>
      <c r="M20" s="12">
        <v>0</v>
      </c>
      <c r="N20" s="12">
        <f t="shared" si="1"/>
        <v>3815</v>
      </c>
      <c r="O20" s="12">
        <v>0</v>
      </c>
      <c r="P20" s="12">
        <f t="shared" si="2"/>
        <v>-86</v>
      </c>
      <c r="Q20" s="12">
        <v>3815</v>
      </c>
      <c r="R20" s="12">
        <f t="shared" si="3"/>
        <v>0</v>
      </c>
      <c r="S20" s="11"/>
    </row>
    <row r="21" spans="1:19" ht="14.1" customHeight="1">
      <c r="A21" s="15">
        <v>14</v>
      </c>
      <c r="B21" s="13" t="s">
        <v>32</v>
      </c>
      <c r="C21" s="14" t="s">
        <v>86</v>
      </c>
      <c r="D21" s="14" t="s">
        <v>105</v>
      </c>
      <c r="E21" s="12">
        <v>0</v>
      </c>
      <c r="F21" s="12">
        <v>14189</v>
      </c>
      <c r="G21" s="12">
        <v>0</v>
      </c>
      <c r="H21" s="12">
        <v>0</v>
      </c>
      <c r="I21" s="12">
        <f t="shared" si="0"/>
        <v>14189</v>
      </c>
      <c r="J21" s="12">
        <v>0</v>
      </c>
      <c r="K21" s="12">
        <v>25166</v>
      </c>
      <c r="L21" s="12">
        <v>0</v>
      </c>
      <c r="M21" s="12">
        <v>0</v>
      </c>
      <c r="N21" s="12">
        <f t="shared" si="1"/>
        <v>25166</v>
      </c>
      <c r="O21" s="12">
        <v>0</v>
      </c>
      <c r="P21" s="12">
        <f t="shared" si="2"/>
        <v>-10977</v>
      </c>
      <c r="Q21" s="12">
        <v>25166</v>
      </c>
      <c r="R21" s="12">
        <f t="shared" si="3"/>
        <v>0</v>
      </c>
      <c r="S21" s="12"/>
    </row>
    <row r="22" spans="1:19" ht="14.1" customHeight="1">
      <c r="A22" s="15">
        <v>15</v>
      </c>
      <c r="B22" s="13" t="s">
        <v>32</v>
      </c>
      <c r="C22" s="14" t="s">
        <v>33</v>
      </c>
      <c r="D22" s="14" t="s">
        <v>107</v>
      </c>
      <c r="E22" s="12">
        <v>160486</v>
      </c>
      <c r="F22" s="12">
        <v>7589</v>
      </c>
      <c r="G22" s="12">
        <v>557</v>
      </c>
      <c r="H22" s="12">
        <v>143990</v>
      </c>
      <c r="I22" s="12">
        <f t="shared" si="0"/>
        <v>312622</v>
      </c>
      <c r="J22" s="12">
        <v>164516</v>
      </c>
      <c r="K22" s="12">
        <v>11907</v>
      </c>
      <c r="L22" s="12">
        <v>55658</v>
      </c>
      <c r="M22" s="12">
        <v>99004</v>
      </c>
      <c r="N22" s="12">
        <f t="shared" si="1"/>
        <v>331085</v>
      </c>
      <c r="O22" s="12">
        <v>0</v>
      </c>
      <c r="P22" s="12">
        <f t="shared" si="2"/>
        <v>-18463</v>
      </c>
      <c r="Q22" s="12">
        <f>232082+99003</f>
        <v>331085</v>
      </c>
      <c r="R22" s="12">
        <f t="shared" si="3"/>
        <v>0</v>
      </c>
      <c r="S22" s="12"/>
    </row>
    <row r="23" spans="1:19" ht="14.1" customHeight="1">
      <c r="A23" s="15">
        <v>16</v>
      </c>
      <c r="B23" s="13" t="s">
        <v>32</v>
      </c>
      <c r="C23" s="14" t="s">
        <v>130</v>
      </c>
      <c r="D23" s="14" t="s">
        <v>90</v>
      </c>
      <c r="E23" s="12">
        <v>0</v>
      </c>
      <c r="F23" s="12">
        <v>127046</v>
      </c>
      <c r="G23" s="12">
        <v>3</v>
      </c>
      <c r="H23" s="12">
        <v>0</v>
      </c>
      <c r="I23" s="12">
        <f t="shared" si="0"/>
        <v>127049</v>
      </c>
      <c r="J23" s="12">
        <v>0</v>
      </c>
      <c r="K23" s="12">
        <v>139483</v>
      </c>
      <c r="L23" s="12">
        <v>0</v>
      </c>
      <c r="M23" s="12">
        <v>0</v>
      </c>
      <c r="N23" s="12">
        <f t="shared" si="1"/>
        <v>139483</v>
      </c>
      <c r="O23" s="12">
        <v>0</v>
      </c>
      <c r="P23" s="12">
        <f t="shared" si="2"/>
        <v>-12434</v>
      </c>
      <c r="Q23" s="12">
        <v>139483</v>
      </c>
      <c r="R23" s="12">
        <f t="shared" si="3"/>
        <v>0</v>
      </c>
      <c r="S23" s="11"/>
    </row>
    <row r="24" spans="1:19" ht="14.1" customHeight="1">
      <c r="A24" s="15">
        <v>17</v>
      </c>
      <c r="B24" s="13" t="s">
        <v>32</v>
      </c>
      <c r="C24" s="14" t="s">
        <v>34</v>
      </c>
      <c r="D24" s="14" t="s">
        <v>34</v>
      </c>
      <c r="E24" s="12">
        <v>780</v>
      </c>
      <c r="F24" s="12">
        <v>0</v>
      </c>
      <c r="G24" s="12">
        <v>163145</v>
      </c>
      <c r="H24" s="12">
        <v>318562</v>
      </c>
      <c r="I24" s="12">
        <f t="shared" si="0"/>
        <v>482487</v>
      </c>
      <c r="J24" s="12">
        <v>0</v>
      </c>
      <c r="K24" s="12">
        <v>0</v>
      </c>
      <c r="L24" s="12">
        <v>340001</v>
      </c>
      <c r="M24" s="12">
        <v>156195</v>
      </c>
      <c r="N24" s="12">
        <f t="shared" si="1"/>
        <v>496196</v>
      </c>
      <c r="O24" s="12">
        <v>0</v>
      </c>
      <c r="P24" s="12">
        <f t="shared" si="2"/>
        <v>-13709</v>
      </c>
      <c r="Q24" s="12">
        <f>340001+156195</f>
        <v>496196</v>
      </c>
      <c r="R24" s="12">
        <f t="shared" si="3"/>
        <v>0</v>
      </c>
      <c r="S24" s="12"/>
    </row>
    <row r="25" spans="1:19" ht="14.1" customHeight="1">
      <c r="A25" s="15">
        <v>18</v>
      </c>
      <c r="B25" s="13" t="s">
        <v>32</v>
      </c>
      <c r="C25" s="14" t="s">
        <v>166</v>
      </c>
      <c r="D25" s="14" t="s">
        <v>166</v>
      </c>
      <c r="E25" s="12">
        <v>0</v>
      </c>
      <c r="F25" s="12">
        <v>0</v>
      </c>
      <c r="G25" s="12">
        <v>16909</v>
      </c>
      <c r="H25" s="12">
        <v>0</v>
      </c>
      <c r="I25" s="12">
        <f t="shared" si="0"/>
        <v>16909</v>
      </c>
      <c r="J25" s="12">
        <v>0</v>
      </c>
      <c r="K25" s="12">
        <v>0</v>
      </c>
      <c r="L25" s="12">
        <v>16909</v>
      </c>
      <c r="M25" s="12">
        <v>0</v>
      </c>
      <c r="N25" s="12">
        <f t="shared" si="1"/>
        <v>16909</v>
      </c>
      <c r="O25" s="12">
        <v>0</v>
      </c>
      <c r="P25" s="12">
        <f t="shared" si="2"/>
        <v>0</v>
      </c>
      <c r="Q25" s="12">
        <v>16909</v>
      </c>
      <c r="R25" s="12">
        <f t="shared" si="3"/>
        <v>0</v>
      </c>
    </row>
    <row r="26" spans="1:19" ht="14.1" customHeight="1">
      <c r="A26" s="15">
        <v>19</v>
      </c>
      <c r="B26" s="13" t="s">
        <v>32</v>
      </c>
      <c r="C26" s="14" t="s">
        <v>35</v>
      </c>
      <c r="D26" s="14" t="s">
        <v>109</v>
      </c>
      <c r="E26" s="12">
        <v>275676</v>
      </c>
      <c r="F26" s="12">
        <v>10000</v>
      </c>
      <c r="G26" s="12">
        <v>0</v>
      </c>
      <c r="H26" s="12">
        <v>0</v>
      </c>
      <c r="I26" s="12">
        <f t="shared" si="0"/>
        <v>285676</v>
      </c>
      <c r="J26" s="12">
        <v>295500</v>
      </c>
      <c r="K26" s="12">
        <v>0</v>
      </c>
      <c r="L26" s="12">
        <v>0</v>
      </c>
      <c r="M26" s="12">
        <v>0</v>
      </c>
      <c r="N26" s="12">
        <f t="shared" si="1"/>
        <v>295500</v>
      </c>
      <c r="O26" s="12">
        <v>0</v>
      </c>
      <c r="P26" s="12">
        <f t="shared" si="2"/>
        <v>-9824</v>
      </c>
      <c r="Q26" s="12">
        <v>295500</v>
      </c>
      <c r="R26" s="12">
        <f t="shared" si="3"/>
        <v>0</v>
      </c>
      <c r="S26" s="12"/>
    </row>
    <row r="27" spans="1:19" ht="14.1" customHeight="1">
      <c r="A27" s="15">
        <v>20</v>
      </c>
      <c r="B27" s="13" t="s">
        <v>32</v>
      </c>
      <c r="C27" s="14" t="s">
        <v>36</v>
      </c>
      <c r="D27" s="14" t="s">
        <v>111</v>
      </c>
      <c r="E27" s="12">
        <v>87900</v>
      </c>
      <c r="F27" s="12">
        <v>0</v>
      </c>
      <c r="G27" s="12">
        <v>0</v>
      </c>
      <c r="H27" s="12">
        <v>0</v>
      </c>
      <c r="I27" s="12">
        <f t="shared" si="0"/>
        <v>87900</v>
      </c>
      <c r="J27" s="12">
        <v>90016</v>
      </c>
      <c r="K27" s="12">
        <v>0</v>
      </c>
      <c r="L27" s="12">
        <v>0</v>
      </c>
      <c r="M27" s="12">
        <v>0</v>
      </c>
      <c r="N27" s="12">
        <f t="shared" si="1"/>
        <v>90016</v>
      </c>
      <c r="O27" s="12">
        <v>0</v>
      </c>
      <c r="P27" s="12">
        <f t="shared" si="2"/>
        <v>-2116</v>
      </c>
      <c r="Q27" s="12">
        <v>90016</v>
      </c>
      <c r="R27" s="12">
        <f t="shared" si="3"/>
        <v>0</v>
      </c>
      <c r="S27" s="11"/>
    </row>
    <row r="28" spans="1:19" ht="14.1" customHeight="1">
      <c r="A28" s="15">
        <v>21</v>
      </c>
      <c r="B28" s="13" t="s">
        <v>32</v>
      </c>
      <c r="C28" s="14" t="s">
        <v>145</v>
      </c>
      <c r="D28" s="14" t="s">
        <v>146</v>
      </c>
      <c r="E28" s="12">
        <v>0</v>
      </c>
      <c r="F28" s="12">
        <v>0</v>
      </c>
      <c r="G28" s="12">
        <f>10234456</f>
        <v>10234456</v>
      </c>
      <c r="H28" s="12">
        <v>3572777</v>
      </c>
      <c r="I28" s="12">
        <f t="shared" si="0"/>
        <v>13807233</v>
      </c>
      <c r="J28" s="12">
        <v>0</v>
      </c>
      <c r="K28" s="12">
        <v>0</v>
      </c>
      <c r="L28" s="12">
        <v>10952567</v>
      </c>
      <c r="M28" s="12">
        <v>3647285</v>
      </c>
      <c r="N28" s="12">
        <f t="shared" si="1"/>
        <v>14599852</v>
      </c>
      <c r="O28" s="12">
        <v>0</v>
      </c>
      <c r="P28" s="12">
        <f t="shared" si="2"/>
        <v>-792619</v>
      </c>
      <c r="Q28" s="12">
        <f>10952567-179788</f>
        <v>10772779</v>
      </c>
      <c r="R28" s="12">
        <f t="shared" si="3"/>
        <v>3827073</v>
      </c>
      <c r="S28" s="12" t="s">
        <v>114</v>
      </c>
    </row>
    <row r="29" spans="1:19" ht="14.1" customHeight="1">
      <c r="A29" s="15">
        <v>22</v>
      </c>
      <c r="B29" s="13" t="s">
        <v>32</v>
      </c>
      <c r="C29" s="14" t="s">
        <v>150</v>
      </c>
      <c r="D29" s="14" t="s">
        <v>150</v>
      </c>
      <c r="E29" s="12">
        <v>0</v>
      </c>
      <c r="F29" s="12">
        <v>0</v>
      </c>
      <c r="G29" s="12">
        <v>692443</v>
      </c>
      <c r="H29" s="12">
        <v>125618</v>
      </c>
      <c r="I29" s="12">
        <f t="shared" si="0"/>
        <v>818061</v>
      </c>
      <c r="J29" s="12">
        <v>0</v>
      </c>
      <c r="K29" s="12">
        <v>0</v>
      </c>
      <c r="L29" s="12">
        <v>744266</v>
      </c>
      <c r="M29" s="12">
        <v>104225</v>
      </c>
      <c r="N29" s="12">
        <f t="shared" si="1"/>
        <v>848491</v>
      </c>
      <c r="O29" s="12"/>
      <c r="P29" s="12">
        <f t="shared" si="2"/>
        <v>-30430</v>
      </c>
      <c r="Q29" s="12">
        <v>744268</v>
      </c>
      <c r="R29" s="12">
        <f t="shared" si="3"/>
        <v>104223</v>
      </c>
      <c r="S29" s="12"/>
    </row>
    <row r="30" spans="1:19" ht="14.1" customHeight="1">
      <c r="A30" s="15">
        <v>23</v>
      </c>
      <c r="B30" s="13" t="s">
        <v>32</v>
      </c>
      <c r="C30" s="14" t="s">
        <v>80</v>
      </c>
      <c r="D30" s="14" t="s">
        <v>80</v>
      </c>
      <c r="E30" s="12">
        <v>0</v>
      </c>
      <c r="F30" s="12">
        <v>15147</v>
      </c>
      <c r="G30" s="12">
        <v>0</v>
      </c>
      <c r="H30" s="12">
        <v>0</v>
      </c>
      <c r="I30" s="12">
        <f t="shared" si="0"/>
        <v>15147</v>
      </c>
      <c r="J30" s="12">
        <v>0</v>
      </c>
      <c r="K30" s="12">
        <v>19601</v>
      </c>
      <c r="L30" s="12">
        <v>0</v>
      </c>
      <c r="M30" s="12">
        <v>0</v>
      </c>
      <c r="N30" s="12">
        <f t="shared" si="1"/>
        <v>19601</v>
      </c>
      <c r="O30" s="12">
        <v>0</v>
      </c>
      <c r="P30" s="12">
        <f t="shared" si="2"/>
        <v>-4454</v>
      </c>
      <c r="Q30" s="12">
        <v>19601</v>
      </c>
      <c r="R30" s="12">
        <f t="shared" si="3"/>
        <v>0</v>
      </c>
      <c r="S30" s="12"/>
    </row>
    <row r="31" spans="1:19" ht="14.1" customHeight="1">
      <c r="A31" s="15">
        <v>24</v>
      </c>
      <c r="B31" s="13" t="s">
        <v>32</v>
      </c>
      <c r="C31" s="14" t="s">
        <v>37</v>
      </c>
      <c r="D31" s="14" t="s">
        <v>37</v>
      </c>
      <c r="E31" s="12">
        <v>6760</v>
      </c>
      <c r="F31" s="12">
        <v>25253</v>
      </c>
      <c r="G31" s="12">
        <v>382</v>
      </c>
      <c r="H31" s="12">
        <v>30000</v>
      </c>
      <c r="I31" s="12">
        <f t="shared" si="0"/>
        <v>62395</v>
      </c>
      <c r="J31" s="12">
        <v>0</v>
      </c>
      <c r="K31" s="12">
        <v>33685</v>
      </c>
      <c r="L31" s="12">
        <v>38167</v>
      </c>
      <c r="M31" s="12">
        <v>0</v>
      </c>
      <c r="N31" s="12">
        <f t="shared" si="1"/>
        <v>71852</v>
      </c>
      <c r="O31" s="12">
        <v>0</v>
      </c>
      <c r="P31" s="12">
        <f t="shared" si="2"/>
        <v>-9457</v>
      </c>
      <c r="Q31" s="12">
        <v>71852</v>
      </c>
      <c r="R31" s="12">
        <f t="shared" si="3"/>
        <v>0</v>
      </c>
      <c r="S31" s="11"/>
    </row>
    <row r="32" spans="1:19" ht="14.1" customHeight="1">
      <c r="A32" s="15">
        <v>25</v>
      </c>
      <c r="B32" s="13" t="s">
        <v>32</v>
      </c>
      <c r="C32" s="14" t="s">
        <v>160</v>
      </c>
      <c r="D32" s="14" t="s">
        <v>160</v>
      </c>
      <c r="E32" s="12">
        <v>0</v>
      </c>
      <c r="F32" s="12">
        <v>0</v>
      </c>
      <c r="G32" s="12">
        <v>56052</v>
      </c>
      <c r="H32" s="12">
        <v>35000</v>
      </c>
      <c r="I32" s="12">
        <f t="shared" si="0"/>
        <v>91052</v>
      </c>
      <c r="J32" s="12">
        <v>0</v>
      </c>
      <c r="K32" s="12">
        <v>0</v>
      </c>
      <c r="L32" s="12">
        <v>105170</v>
      </c>
      <c r="M32" s="12">
        <v>0</v>
      </c>
      <c r="N32" s="12">
        <f t="shared" si="1"/>
        <v>105170</v>
      </c>
      <c r="O32" s="12"/>
      <c r="P32" s="12">
        <f t="shared" si="2"/>
        <v>-14118</v>
      </c>
      <c r="Q32" s="12">
        <v>105170</v>
      </c>
      <c r="R32" s="12">
        <f t="shared" si="3"/>
        <v>0</v>
      </c>
      <c r="S32" s="12"/>
    </row>
    <row r="33" spans="1:19" ht="14.1" customHeight="1">
      <c r="A33" s="15">
        <v>26</v>
      </c>
      <c r="B33" s="13" t="s">
        <v>32</v>
      </c>
      <c r="C33" s="14" t="s">
        <v>173</v>
      </c>
      <c r="D33" s="14" t="s">
        <v>173</v>
      </c>
      <c r="E33" s="12">
        <v>0</v>
      </c>
      <c r="F33" s="12">
        <v>0</v>
      </c>
      <c r="G33" s="12">
        <v>498</v>
      </c>
      <c r="H33" s="12">
        <v>75482</v>
      </c>
      <c r="I33" s="12">
        <f t="shared" si="0"/>
        <v>75980</v>
      </c>
      <c r="J33" s="12">
        <v>0</v>
      </c>
      <c r="K33" s="12">
        <v>0</v>
      </c>
      <c r="L33" s="12">
        <v>49827</v>
      </c>
      <c r="M33" s="12">
        <v>48128</v>
      </c>
      <c r="N33" s="12">
        <f t="shared" si="1"/>
        <v>97955</v>
      </c>
      <c r="O33" s="12">
        <v>0</v>
      </c>
      <c r="P33" s="12">
        <f t="shared" si="2"/>
        <v>-21975</v>
      </c>
      <c r="Q33" s="12">
        <v>49827</v>
      </c>
      <c r="R33" s="12">
        <f t="shared" si="3"/>
        <v>48128</v>
      </c>
      <c r="S33" s="12"/>
    </row>
    <row r="34" spans="1:19" ht="14.1" customHeight="1">
      <c r="A34" s="15">
        <v>27</v>
      </c>
      <c r="B34" s="13" t="s">
        <v>32</v>
      </c>
      <c r="C34" s="14" t="s">
        <v>134</v>
      </c>
      <c r="D34" s="14" t="s">
        <v>134</v>
      </c>
      <c r="E34" s="12">
        <v>0</v>
      </c>
      <c r="F34" s="12">
        <v>0</v>
      </c>
      <c r="G34" s="12">
        <v>251234</v>
      </c>
      <c r="H34" s="12">
        <v>63278</v>
      </c>
      <c r="I34" s="12">
        <f t="shared" si="0"/>
        <v>314512</v>
      </c>
      <c r="J34" s="12">
        <v>0</v>
      </c>
      <c r="K34" s="12">
        <v>0</v>
      </c>
      <c r="L34" s="12">
        <v>250043</v>
      </c>
      <c r="M34" s="12">
        <v>61835</v>
      </c>
      <c r="N34" s="12">
        <f t="shared" si="1"/>
        <v>311878</v>
      </c>
      <c r="O34" s="12">
        <v>0</v>
      </c>
      <c r="P34" s="12">
        <f t="shared" si="2"/>
        <v>2634</v>
      </c>
      <c r="Q34" s="12">
        <v>250043</v>
      </c>
      <c r="R34" s="12">
        <f t="shared" si="3"/>
        <v>61835</v>
      </c>
      <c r="S34" s="12"/>
    </row>
    <row r="35" spans="1:19" ht="14.1" customHeight="1">
      <c r="A35" s="15">
        <v>28</v>
      </c>
      <c r="B35" s="13" t="s">
        <v>32</v>
      </c>
      <c r="C35" s="14" t="s">
        <v>38</v>
      </c>
      <c r="D35" s="14" t="s">
        <v>38</v>
      </c>
      <c r="E35" s="12">
        <v>54402</v>
      </c>
      <c r="F35" s="12">
        <f>189398-58000</f>
        <v>131398</v>
      </c>
      <c r="G35" s="12">
        <v>20127</v>
      </c>
      <c r="H35" s="12">
        <v>0</v>
      </c>
      <c r="I35" s="12">
        <f t="shared" si="0"/>
        <v>205927</v>
      </c>
      <c r="J35" s="12">
        <v>40188</v>
      </c>
      <c r="K35" s="12">
        <f>205694-58000</f>
        <v>147694</v>
      </c>
      <c r="L35" s="12">
        <v>27725</v>
      </c>
      <c r="M35" s="12">
        <v>0</v>
      </c>
      <c r="N35" s="12">
        <f t="shared" si="1"/>
        <v>215607</v>
      </c>
      <c r="O35" s="12">
        <v>0</v>
      </c>
      <c r="P35" s="12">
        <f t="shared" si="2"/>
        <v>-9680</v>
      </c>
      <c r="Q35" s="12">
        <f>12000+60988+142619</f>
        <v>215607</v>
      </c>
      <c r="R35" s="12">
        <f t="shared" si="3"/>
        <v>0</v>
      </c>
      <c r="S35" s="12"/>
    </row>
    <row r="36" spans="1:19" ht="14.1" customHeight="1">
      <c r="A36" s="15">
        <v>29</v>
      </c>
      <c r="B36" s="13" t="s">
        <v>32</v>
      </c>
      <c r="C36" s="14" t="s">
        <v>163</v>
      </c>
      <c r="D36" s="14" t="s">
        <v>163</v>
      </c>
      <c r="E36" s="12">
        <v>0</v>
      </c>
      <c r="F36" s="12">
        <v>0</v>
      </c>
      <c r="G36" s="12">
        <v>15000</v>
      </c>
      <c r="H36" s="12">
        <v>0</v>
      </c>
      <c r="I36" s="12">
        <f t="shared" si="0"/>
        <v>15000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f t="shared" si="2"/>
        <v>15000</v>
      </c>
      <c r="Q36" s="12">
        <v>0</v>
      </c>
      <c r="R36" s="12">
        <f t="shared" si="3"/>
        <v>0</v>
      </c>
      <c r="S36" s="12"/>
    </row>
    <row r="37" spans="1:19" ht="14.1" customHeight="1">
      <c r="A37" s="15">
        <v>30</v>
      </c>
      <c r="B37" s="13" t="s">
        <v>193</v>
      </c>
      <c r="C37" s="14" t="s">
        <v>194</v>
      </c>
      <c r="D37" s="14" t="s">
        <v>194</v>
      </c>
      <c r="E37" s="12">
        <v>0</v>
      </c>
      <c r="F37" s="12">
        <v>0</v>
      </c>
      <c r="G37" s="12">
        <v>0</v>
      </c>
      <c r="H37" s="12">
        <v>50638</v>
      </c>
      <c r="I37" s="12">
        <f t="shared" si="0"/>
        <v>50638</v>
      </c>
      <c r="J37" s="12">
        <v>0</v>
      </c>
      <c r="K37" s="12">
        <v>0</v>
      </c>
      <c r="L37" s="12">
        <v>0</v>
      </c>
      <c r="M37" s="12">
        <v>63726</v>
      </c>
      <c r="N37" s="12">
        <f t="shared" ref="N37:N49" si="4">SUM(J37:M37)</f>
        <v>63726</v>
      </c>
      <c r="O37" s="12">
        <v>0</v>
      </c>
      <c r="P37" s="12">
        <f t="shared" si="2"/>
        <v>-13088</v>
      </c>
      <c r="Q37" s="12">
        <v>63726</v>
      </c>
      <c r="R37" s="12">
        <f t="shared" si="3"/>
        <v>0</v>
      </c>
      <c r="S37" s="12"/>
    </row>
    <row r="38" spans="1:19" ht="14.1" customHeight="1">
      <c r="A38" s="15">
        <v>31</v>
      </c>
      <c r="B38" s="13" t="s">
        <v>87</v>
      </c>
      <c r="C38" s="14" t="s">
        <v>129</v>
      </c>
      <c r="D38" s="14" t="s">
        <v>129</v>
      </c>
      <c r="E38" s="12">
        <v>0</v>
      </c>
      <c r="F38" s="12">
        <v>0</v>
      </c>
      <c r="G38" s="12">
        <v>370096</v>
      </c>
      <c r="H38" s="12">
        <v>100724</v>
      </c>
      <c r="I38" s="12">
        <f t="shared" si="0"/>
        <v>470820</v>
      </c>
      <c r="J38" s="12">
        <v>0</v>
      </c>
      <c r="K38" s="12">
        <v>0</v>
      </c>
      <c r="L38" s="12">
        <v>409540</v>
      </c>
      <c r="M38" s="12">
        <v>72375</v>
      </c>
      <c r="N38" s="12">
        <f t="shared" si="4"/>
        <v>481915</v>
      </c>
      <c r="O38" s="12">
        <v>0</v>
      </c>
      <c r="P38" s="12">
        <f t="shared" si="2"/>
        <v>-11095</v>
      </c>
      <c r="Q38" s="12">
        <v>409540</v>
      </c>
      <c r="R38" s="12">
        <f t="shared" si="3"/>
        <v>72375</v>
      </c>
      <c r="S38" s="12"/>
    </row>
    <row r="39" spans="1:19" ht="14.1" customHeight="1">
      <c r="A39" s="15">
        <v>32</v>
      </c>
      <c r="B39" s="13" t="s">
        <v>87</v>
      </c>
      <c r="C39" s="14" t="s">
        <v>83</v>
      </c>
      <c r="D39" s="14" t="s">
        <v>83</v>
      </c>
      <c r="E39" s="12">
        <v>0</v>
      </c>
      <c r="F39" s="12">
        <v>161960</v>
      </c>
      <c r="G39" s="12">
        <f>247678</f>
        <v>247678</v>
      </c>
      <c r="H39" s="12">
        <v>186544</v>
      </c>
      <c r="I39" s="12">
        <f t="shared" si="0"/>
        <v>596182</v>
      </c>
      <c r="J39" s="12">
        <v>0</v>
      </c>
      <c r="K39" s="12">
        <v>261075</v>
      </c>
      <c r="L39" s="12">
        <f>197750</f>
        <v>197750</v>
      </c>
      <c r="M39" s="12">
        <v>154400</v>
      </c>
      <c r="N39" s="12">
        <f t="shared" si="4"/>
        <v>613225</v>
      </c>
      <c r="O39" s="12">
        <v>0</v>
      </c>
      <c r="P39" s="12">
        <f t="shared" si="2"/>
        <v>-17043</v>
      </c>
      <c r="Q39" s="12">
        <v>458824</v>
      </c>
      <c r="R39" s="12">
        <f t="shared" si="3"/>
        <v>154401</v>
      </c>
      <c r="S39" s="12"/>
    </row>
    <row r="40" spans="1:19" ht="14.1" customHeight="1">
      <c r="A40" s="15">
        <v>33</v>
      </c>
      <c r="B40" s="13" t="s">
        <v>39</v>
      </c>
      <c r="C40" s="14" t="s">
        <v>113</v>
      </c>
      <c r="D40" s="14" t="s">
        <v>113</v>
      </c>
      <c r="E40" s="12">
        <v>0</v>
      </c>
      <c r="F40" s="12">
        <v>295426</v>
      </c>
      <c r="G40" s="12">
        <v>919644</v>
      </c>
      <c r="H40" s="12">
        <v>51295</v>
      </c>
      <c r="I40" s="12">
        <f t="shared" ref="I40:I71" si="5">SUM(E40:H40)</f>
        <v>1266365</v>
      </c>
      <c r="J40" s="12">
        <v>0</v>
      </c>
      <c r="K40" s="12">
        <v>323400</v>
      </c>
      <c r="L40" s="12">
        <v>902952</v>
      </c>
      <c r="M40" s="12">
        <v>51460</v>
      </c>
      <c r="N40" s="12">
        <f t="shared" si="4"/>
        <v>1277812</v>
      </c>
      <c r="O40" s="12">
        <v>0</v>
      </c>
      <c r="P40" s="12">
        <f t="shared" ref="P40:P71" si="6">I40+O40-N40</f>
        <v>-11447</v>
      </c>
      <c r="Q40" s="12">
        <f>1226352+51460</f>
        <v>1277812</v>
      </c>
      <c r="R40" s="12">
        <f t="shared" ref="R40:R71" si="7">N40-Q40</f>
        <v>0</v>
      </c>
      <c r="S40" s="12"/>
    </row>
    <row r="41" spans="1:19" ht="14.1" customHeight="1">
      <c r="A41" s="15">
        <v>34</v>
      </c>
      <c r="B41" s="13" t="s">
        <v>39</v>
      </c>
      <c r="C41" s="14" t="s">
        <v>90</v>
      </c>
      <c r="D41" s="14" t="s">
        <v>90</v>
      </c>
      <c r="E41" s="12">
        <v>0</v>
      </c>
      <c r="F41" s="12">
        <v>106050</v>
      </c>
      <c r="G41" s="12">
        <v>696109</v>
      </c>
      <c r="H41" s="12">
        <v>158452</v>
      </c>
      <c r="I41" s="12">
        <f t="shared" si="5"/>
        <v>960611</v>
      </c>
      <c r="J41" s="12">
        <v>0</v>
      </c>
      <c r="K41" s="12">
        <v>115000</v>
      </c>
      <c r="L41" s="12">
        <v>704991</v>
      </c>
      <c r="M41" s="12">
        <v>186300</v>
      </c>
      <c r="N41" s="12">
        <f t="shared" si="4"/>
        <v>1006291</v>
      </c>
      <c r="O41" s="12">
        <v>0</v>
      </c>
      <c r="P41" s="12">
        <f t="shared" si="6"/>
        <v>-45680</v>
      </c>
      <c r="Q41" s="12">
        <f>819973+186300</f>
        <v>1006273</v>
      </c>
      <c r="R41" s="12">
        <f t="shared" si="7"/>
        <v>18</v>
      </c>
      <c r="S41" s="12"/>
    </row>
    <row r="42" spans="1:19" ht="14.1" customHeight="1">
      <c r="A42" s="15">
        <v>35</v>
      </c>
      <c r="B42" s="13" t="s">
        <v>39</v>
      </c>
      <c r="C42" s="14" t="s">
        <v>78</v>
      </c>
      <c r="D42" s="14" t="s">
        <v>112</v>
      </c>
      <c r="E42" s="12">
        <v>0</v>
      </c>
      <c r="F42" s="12">
        <v>61542</v>
      </c>
      <c r="G42" s="12">
        <v>567572</v>
      </c>
      <c r="H42" s="12">
        <v>122388</v>
      </c>
      <c r="I42" s="12">
        <f t="shared" si="5"/>
        <v>751502</v>
      </c>
      <c r="J42" s="12">
        <v>0</v>
      </c>
      <c r="K42" s="12">
        <v>72185</v>
      </c>
      <c r="L42" s="12">
        <v>569817</v>
      </c>
      <c r="M42" s="12">
        <v>85734</v>
      </c>
      <c r="N42" s="12">
        <f t="shared" si="4"/>
        <v>727736</v>
      </c>
      <c r="O42" s="12">
        <v>0</v>
      </c>
      <c r="P42" s="12">
        <f t="shared" si="6"/>
        <v>23766</v>
      </c>
      <c r="Q42" s="12">
        <v>641980</v>
      </c>
      <c r="R42" s="12">
        <f t="shared" si="7"/>
        <v>85756</v>
      </c>
      <c r="S42" s="12"/>
    </row>
    <row r="43" spans="1:19" ht="14.1" customHeight="1">
      <c r="A43" s="15">
        <v>36</v>
      </c>
      <c r="B43" s="13" t="s">
        <v>39</v>
      </c>
      <c r="C43" s="14" t="s">
        <v>168</v>
      </c>
      <c r="D43" s="14" t="s">
        <v>168</v>
      </c>
      <c r="E43" s="12">
        <v>0</v>
      </c>
      <c r="F43" s="12">
        <v>0</v>
      </c>
      <c r="G43" s="12">
        <v>36041</v>
      </c>
      <c r="H43" s="12">
        <v>172198</v>
      </c>
      <c r="I43" s="12">
        <f t="shared" si="5"/>
        <v>208239</v>
      </c>
      <c r="J43" s="12">
        <v>0</v>
      </c>
      <c r="K43" s="12">
        <v>0</v>
      </c>
      <c r="L43" s="12">
        <v>104114</v>
      </c>
      <c r="M43" s="12">
        <v>119802</v>
      </c>
      <c r="N43" s="12">
        <f t="shared" si="4"/>
        <v>223916</v>
      </c>
      <c r="O43" s="12">
        <v>0</v>
      </c>
      <c r="P43" s="12">
        <f t="shared" si="6"/>
        <v>-15677</v>
      </c>
      <c r="Q43" s="12">
        <v>104111</v>
      </c>
      <c r="R43" s="12">
        <f t="shared" si="7"/>
        <v>119805</v>
      </c>
      <c r="S43" s="12"/>
    </row>
    <row r="44" spans="1:19" ht="14.1" customHeight="1">
      <c r="A44" s="15">
        <v>37</v>
      </c>
      <c r="B44" s="13" t="s">
        <v>39</v>
      </c>
      <c r="C44" s="14" t="s">
        <v>115</v>
      </c>
      <c r="D44" s="14" t="s">
        <v>115</v>
      </c>
      <c r="E44" s="12">
        <v>0</v>
      </c>
      <c r="F44" s="12">
        <v>15181</v>
      </c>
      <c r="G44" s="12">
        <v>0</v>
      </c>
      <c r="H44" s="12">
        <v>0</v>
      </c>
      <c r="I44" s="12">
        <f t="shared" si="5"/>
        <v>15181</v>
      </c>
      <c r="J44" s="12">
        <v>0</v>
      </c>
      <c r="K44" s="12">
        <v>24160</v>
      </c>
      <c r="L44" s="12">
        <v>0</v>
      </c>
      <c r="M44" s="12">
        <v>0</v>
      </c>
      <c r="N44" s="12">
        <f t="shared" si="4"/>
        <v>24160</v>
      </c>
      <c r="O44" s="12">
        <v>0</v>
      </c>
      <c r="P44" s="12">
        <f t="shared" si="6"/>
        <v>-8979</v>
      </c>
      <c r="Q44" s="12">
        <v>24160</v>
      </c>
      <c r="R44" s="12">
        <f t="shared" si="7"/>
        <v>0</v>
      </c>
      <c r="S44" s="12"/>
    </row>
    <row r="45" spans="1:19" ht="14.1" customHeight="1">
      <c r="A45" s="15">
        <v>38</v>
      </c>
      <c r="B45" s="13" t="s">
        <v>39</v>
      </c>
      <c r="C45" s="14" t="s">
        <v>199</v>
      </c>
      <c r="D45" s="14" t="s">
        <v>199</v>
      </c>
      <c r="E45" s="12">
        <v>0</v>
      </c>
      <c r="F45" s="12">
        <v>0</v>
      </c>
      <c r="G45" s="12">
        <v>0</v>
      </c>
      <c r="H45" s="12">
        <v>61195</v>
      </c>
      <c r="I45" s="12">
        <f t="shared" si="5"/>
        <v>61195</v>
      </c>
      <c r="J45" s="12">
        <v>0</v>
      </c>
      <c r="K45" s="12">
        <v>0</v>
      </c>
      <c r="L45" s="12">
        <v>0</v>
      </c>
      <c r="M45" s="12">
        <v>119518</v>
      </c>
      <c r="N45" s="12">
        <f t="shared" si="4"/>
        <v>119518</v>
      </c>
      <c r="O45" s="12">
        <v>0</v>
      </c>
      <c r="P45" s="12">
        <f t="shared" si="6"/>
        <v>-58323</v>
      </c>
      <c r="Q45" s="12">
        <v>119518</v>
      </c>
      <c r="R45" s="12">
        <f t="shared" si="7"/>
        <v>0</v>
      </c>
      <c r="S45" s="12"/>
    </row>
    <row r="46" spans="1:19" ht="14.1" customHeight="1">
      <c r="A46" s="15">
        <v>39</v>
      </c>
      <c r="B46" s="13" t="s">
        <v>39</v>
      </c>
      <c r="C46" s="14" t="s">
        <v>40</v>
      </c>
      <c r="D46" s="14" t="s">
        <v>90</v>
      </c>
      <c r="E46" s="12">
        <v>499543</v>
      </c>
      <c r="F46" s="12">
        <v>488480</v>
      </c>
      <c r="G46" s="12">
        <v>20000</v>
      </c>
      <c r="H46" s="12">
        <v>0</v>
      </c>
      <c r="I46" s="12">
        <f t="shared" si="5"/>
        <v>1008023</v>
      </c>
      <c r="J46" s="12">
        <v>554300</v>
      </c>
      <c r="K46" s="12">
        <v>463948</v>
      </c>
      <c r="L46" s="12">
        <v>0</v>
      </c>
      <c r="M46" s="12">
        <v>0</v>
      </c>
      <c r="N46" s="12">
        <f t="shared" si="4"/>
        <v>1018248</v>
      </c>
      <c r="O46" s="12">
        <v>0</v>
      </c>
      <c r="P46" s="12">
        <f t="shared" si="6"/>
        <v>-10225</v>
      </c>
      <c r="Q46" s="12">
        <f>22000+82300+380000+533948</f>
        <v>1018248</v>
      </c>
      <c r="R46" s="12">
        <f t="shared" si="7"/>
        <v>0</v>
      </c>
      <c r="S46" s="12"/>
    </row>
    <row r="47" spans="1:19" ht="14.1" customHeight="1">
      <c r="A47" s="15">
        <v>40</v>
      </c>
      <c r="B47" s="13" t="s">
        <v>39</v>
      </c>
      <c r="C47" s="14" t="s">
        <v>116</v>
      </c>
      <c r="D47" s="14" t="s">
        <v>90</v>
      </c>
      <c r="E47" s="12">
        <v>0</v>
      </c>
      <c r="F47" s="12">
        <v>775839</v>
      </c>
      <c r="G47" s="12">
        <f>9000+3</f>
        <v>9003</v>
      </c>
      <c r="H47" s="12">
        <v>0</v>
      </c>
      <c r="I47" s="12">
        <f t="shared" si="5"/>
        <v>784842</v>
      </c>
      <c r="J47" s="12">
        <v>0</v>
      </c>
      <c r="K47" s="12">
        <v>795000</v>
      </c>
      <c r="L47" s="12">
        <v>0</v>
      </c>
      <c r="M47" s="12">
        <v>0</v>
      </c>
      <c r="N47" s="12">
        <f t="shared" si="4"/>
        <v>795000</v>
      </c>
      <c r="O47" s="12">
        <v>0</v>
      </c>
      <c r="P47" s="12">
        <f t="shared" si="6"/>
        <v>-10158</v>
      </c>
      <c r="Q47" s="12">
        <v>795000</v>
      </c>
      <c r="R47" s="12">
        <f t="shared" si="7"/>
        <v>0</v>
      </c>
      <c r="S47" s="12"/>
    </row>
    <row r="48" spans="1:19" ht="14.1" customHeight="1">
      <c r="A48" s="15">
        <v>41</v>
      </c>
      <c r="B48" s="13" t="s">
        <v>39</v>
      </c>
      <c r="C48" s="14" t="s">
        <v>79</v>
      </c>
      <c r="D48" s="14" t="s">
        <v>71</v>
      </c>
      <c r="E48" s="12">
        <v>0</v>
      </c>
      <c r="F48" s="12">
        <v>18216</v>
      </c>
      <c r="G48" s="12">
        <v>0</v>
      </c>
      <c r="H48" s="12">
        <v>0</v>
      </c>
      <c r="I48" s="12">
        <f t="shared" si="5"/>
        <v>18216</v>
      </c>
      <c r="J48" s="12">
        <v>0</v>
      </c>
      <c r="K48" s="12">
        <v>28600</v>
      </c>
      <c r="L48" s="12">
        <v>0</v>
      </c>
      <c r="M48" s="12">
        <v>0</v>
      </c>
      <c r="N48" s="12">
        <f t="shared" si="4"/>
        <v>28600</v>
      </c>
      <c r="O48" s="12">
        <v>0</v>
      </c>
      <c r="P48" s="12">
        <f t="shared" si="6"/>
        <v>-10384</v>
      </c>
      <c r="Q48" s="12">
        <v>35100</v>
      </c>
      <c r="R48" s="12">
        <f t="shared" si="7"/>
        <v>-6500</v>
      </c>
      <c r="S48" s="12"/>
    </row>
    <row r="49" spans="1:19" ht="14.1" customHeight="1">
      <c r="A49" s="15">
        <v>42</v>
      </c>
      <c r="B49" s="13" t="s">
        <v>39</v>
      </c>
      <c r="C49" s="14" t="s">
        <v>155</v>
      </c>
      <c r="D49" s="14" t="s">
        <v>155</v>
      </c>
      <c r="E49" s="12">
        <v>0</v>
      </c>
      <c r="F49" s="12">
        <v>0</v>
      </c>
      <c r="G49" s="12">
        <v>32380</v>
      </c>
      <c r="H49" s="12">
        <v>0</v>
      </c>
      <c r="I49" s="12">
        <f t="shared" si="5"/>
        <v>32380</v>
      </c>
      <c r="J49" s="12">
        <v>0</v>
      </c>
      <c r="K49" s="12">
        <v>0</v>
      </c>
      <c r="L49" s="12">
        <v>38000</v>
      </c>
      <c r="M49" s="12">
        <v>0</v>
      </c>
      <c r="N49" s="12">
        <f t="shared" si="4"/>
        <v>38000</v>
      </c>
      <c r="O49" s="12"/>
      <c r="P49" s="12">
        <f t="shared" si="6"/>
        <v>-5620</v>
      </c>
      <c r="Q49" s="12">
        <v>38000</v>
      </c>
      <c r="R49" s="12">
        <f t="shared" si="7"/>
        <v>0</v>
      </c>
      <c r="S49" s="12"/>
    </row>
    <row r="50" spans="1:19" ht="14.1" customHeight="1">
      <c r="A50" s="15">
        <v>43</v>
      </c>
      <c r="B50" s="13" t="s">
        <v>39</v>
      </c>
      <c r="C50" s="14" t="s">
        <v>41</v>
      </c>
      <c r="D50" s="14" t="s">
        <v>90</v>
      </c>
      <c r="E50" s="12">
        <f>1019121+3516</f>
        <v>1022637</v>
      </c>
      <c r="F50" s="12">
        <v>645624</v>
      </c>
      <c r="G50" s="12">
        <v>354155</v>
      </c>
      <c r="H50" s="12">
        <v>0</v>
      </c>
      <c r="I50" s="12">
        <f t="shared" si="5"/>
        <v>2022416</v>
      </c>
      <c r="J50" s="12">
        <f>1019934-1000000</f>
        <v>19934</v>
      </c>
      <c r="K50" s="12">
        <v>694233</v>
      </c>
      <c r="L50" s="12">
        <f>1425637</f>
        <v>1425637</v>
      </c>
      <c r="M50" s="12">
        <v>0</v>
      </c>
      <c r="N50" s="12">
        <f>SUM(J50:L50)</f>
        <v>2139804</v>
      </c>
      <c r="O50" s="12">
        <v>0</v>
      </c>
      <c r="P50" s="12">
        <f t="shared" si="6"/>
        <v>-117388</v>
      </c>
      <c r="Q50" s="12">
        <v>2139803</v>
      </c>
      <c r="R50" s="12">
        <f t="shared" si="7"/>
        <v>1</v>
      </c>
      <c r="S50" s="12"/>
    </row>
    <row r="51" spans="1:19" ht="14.1" customHeight="1">
      <c r="A51" s="15">
        <v>44</v>
      </c>
      <c r="B51" s="13" t="s">
        <v>39</v>
      </c>
      <c r="C51" s="14" t="s">
        <v>123</v>
      </c>
      <c r="D51" s="14" t="s">
        <v>123</v>
      </c>
      <c r="E51" s="12">
        <v>0</v>
      </c>
      <c r="F51" s="12">
        <v>10188</v>
      </c>
      <c r="G51" s="12">
        <v>0</v>
      </c>
      <c r="H51" s="12">
        <v>0</v>
      </c>
      <c r="I51" s="12">
        <f t="shared" si="5"/>
        <v>10188</v>
      </c>
      <c r="J51" s="12">
        <v>0</v>
      </c>
      <c r="K51" s="12">
        <v>25000</v>
      </c>
      <c r="L51" s="12">
        <v>0</v>
      </c>
      <c r="M51" s="12">
        <v>0</v>
      </c>
      <c r="N51" s="12">
        <f t="shared" ref="N51:N86" si="8">SUM(J51:M51)</f>
        <v>25000</v>
      </c>
      <c r="O51" s="12">
        <v>0</v>
      </c>
      <c r="P51" s="12">
        <f t="shared" si="6"/>
        <v>-14812</v>
      </c>
      <c r="Q51" s="12">
        <v>25000</v>
      </c>
      <c r="R51" s="12">
        <f t="shared" si="7"/>
        <v>0</v>
      </c>
      <c r="S51" s="25"/>
    </row>
    <row r="52" spans="1:19" ht="14.1" customHeight="1">
      <c r="A52" s="15">
        <v>45</v>
      </c>
      <c r="B52" s="13" t="s">
        <v>39</v>
      </c>
      <c r="C52" s="14" t="s">
        <v>82</v>
      </c>
      <c r="D52" s="14" t="s">
        <v>82</v>
      </c>
      <c r="E52" s="12">
        <v>0</v>
      </c>
      <c r="F52" s="12">
        <v>2729449</v>
      </c>
      <c r="G52" s="12">
        <v>1700</v>
      </c>
      <c r="H52" s="12">
        <v>0</v>
      </c>
      <c r="I52" s="12">
        <f t="shared" si="5"/>
        <v>2731149</v>
      </c>
      <c r="J52" s="12">
        <v>0</v>
      </c>
      <c r="K52" s="12">
        <v>1627266</v>
      </c>
      <c r="L52" s="12">
        <v>170000</v>
      </c>
      <c r="M52" s="12">
        <v>0</v>
      </c>
      <c r="N52" s="12">
        <f t="shared" si="8"/>
        <v>1797266</v>
      </c>
      <c r="O52" s="12">
        <v>0</v>
      </c>
      <c r="P52" s="12">
        <f t="shared" si="6"/>
        <v>933883</v>
      </c>
      <c r="Q52" s="12">
        <f>46000+170000+1581266</f>
        <v>1797266</v>
      </c>
      <c r="R52" s="12">
        <f t="shared" si="7"/>
        <v>0</v>
      </c>
      <c r="S52" s="26"/>
    </row>
    <row r="53" spans="1:19" ht="14.1" customHeight="1">
      <c r="A53" s="15">
        <v>46</v>
      </c>
      <c r="B53" s="13" t="s">
        <v>42</v>
      </c>
      <c r="C53" s="14" t="s">
        <v>142</v>
      </c>
      <c r="D53" s="14" t="s">
        <v>142</v>
      </c>
      <c r="E53" s="12">
        <v>0</v>
      </c>
      <c r="F53" s="12">
        <v>0</v>
      </c>
      <c r="G53" s="12">
        <v>261930</v>
      </c>
      <c r="H53" s="12">
        <v>178730</v>
      </c>
      <c r="I53" s="12">
        <f t="shared" si="5"/>
        <v>440660</v>
      </c>
      <c r="J53" s="12">
        <v>0</v>
      </c>
      <c r="K53" s="12">
        <v>0</v>
      </c>
      <c r="L53" s="12">
        <v>393000</v>
      </c>
      <c r="M53" s="12">
        <v>73000</v>
      </c>
      <c r="N53" s="12">
        <f t="shared" si="8"/>
        <v>466000</v>
      </c>
      <c r="O53" s="12">
        <v>0</v>
      </c>
      <c r="P53" s="12">
        <f t="shared" si="6"/>
        <v>-25340</v>
      </c>
      <c r="Q53" s="12">
        <f>393000+73000</f>
        <v>466000</v>
      </c>
      <c r="R53" s="12">
        <f t="shared" si="7"/>
        <v>0</v>
      </c>
      <c r="S53" s="12"/>
    </row>
    <row r="54" spans="1:19" ht="14.1" customHeight="1">
      <c r="A54" s="15">
        <v>47</v>
      </c>
      <c r="B54" s="13" t="s">
        <v>42</v>
      </c>
      <c r="C54" s="14" t="s">
        <v>161</v>
      </c>
      <c r="D54" s="14" t="s">
        <v>161</v>
      </c>
      <c r="E54" s="12">
        <v>0</v>
      </c>
      <c r="F54" s="12">
        <v>0</v>
      </c>
      <c r="G54" s="12">
        <v>207946</v>
      </c>
      <c r="H54" s="12">
        <v>159565</v>
      </c>
      <c r="I54" s="12">
        <f t="shared" si="5"/>
        <v>367511</v>
      </c>
      <c r="J54" s="12">
        <v>0</v>
      </c>
      <c r="K54" s="12">
        <v>0</v>
      </c>
      <c r="L54" s="12">
        <v>245756</v>
      </c>
      <c r="M54" s="12">
        <v>156313</v>
      </c>
      <c r="N54" s="12">
        <f t="shared" si="8"/>
        <v>402069</v>
      </c>
      <c r="O54" s="12"/>
      <c r="P54" s="12">
        <f t="shared" si="6"/>
        <v>-34558</v>
      </c>
      <c r="Q54" s="12">
        <v>245756</v>
      </c>
      <c r="R54" s="12">
        <f t="shared" si="7"/>
        <v>156313</v>
      </c>
      <c r="S54" s="12"/>
    </row>
    <row r="55" spans="1:19" ht="14.1" customHeight="1">
      <c r="A55" s="15">
        <v>48</v>
      </c>
      <c r="B55" s="13" t="s">
        <v>42</v>
      </c>
      <c r="C55" s="14" t="s">
        <v>151</v>
      </c>
      <c r="D55" s="14" t="s">
        <v>151</v>
      </c>
      <c r="E55" s="12">
        <v>0</v>
      </c>
      <c r="F55" s="12">
        <v>0</v>
      </c>
      <c r="G55" s="12">
        <v>151680</v>
      </c>
      <c r="H55" s="12">
        <v>136575</v>
      </c>
      <c r="I55" s="12">
        <f t="shared" si="5"/>
        <v>288255</v>
      </c>
      <c r="J55" s="12">
        <v>0</v>
      </c>
      <c r="K55" s="12">
        <v>0</v>
      </c>
      <c r="L55" s="12">
        <v>168000</v>
      </c>
      <c r="M55" s="12">
        <v>157500</v>
      </c>
      <c r="N55" s="12">
        <f t="shared" si="8"/>
        <v>325500</v>
      </c>
      <c r="O55" s="12"/>
      <c r="P55" s="12">
        <f t="shared" si="6"/>
        <v>-37245</v>
      </c>
      <c r="Q55" s="12">
        <v>168000</v>
      </c>
      <c r="R55" s="12">
        <f t="shared" si="7"/>
        <v>157500</v>
      </c>
      <c r="S55" s="12"/>
    </row>
    <row r="56" spans="1:19" ht="14.1" customHeight="1">
      <c r="A56" s="15">
        <v>49</v>
      </c>
      <c r="B56" s="13" t="s">
        <v>42</v>
      </c>
      <c r="C56" s="14" t="s">
        <v>118</v>
      </c>
      <c r="D56" s="14" t="s">
        <v>118</v>
      </c>
      <c r="E56" s="12">
        <v>0</v>
      </c>
      <c r="F56" s="12">
        <v>158308</v>
      </c>
      <c r="G56" s="12">
        <v>603699</v>
      </c>
      <c r="H56" s="12">
        <v>153929</v>
      </c>
      <c r="I56" s="12">
        <f t="shared" si="5"/>
        <v>915936</v>
      </c>
      <c r="J56" s="12">
        <v>0</v>
      </c>
      <c r="K56" s="12">
        <v>174000</v>
      </c>
      <c r="L56" s="12">
        <v>687875</v>
      </c>
      <c r="M56" s="12">
        <v>92940</v>
      </c>
      <c r="N56" s="12">
        <f t="shared" si="8"/>
        <v>954815</v>
      </c>
      <c r="O56" s="12">
        <v>0</v>
      </c>
      <c r="P56" s="12">
        <f t="shared" si="6"/>
        <v>-38879</v>
      </c>
      <c r="Q56" s="12">
        <v>861875</v>
      </c>
      <c r="R56" s="12">
        <f t="shared" si="7"/>
        <v>92940</v>
      </c>
      <c r="S56" s="12"/>
    </row>
    <row r="57" spans="1:19" ht="14.1" customHeight="1">
      <c r="A57" s="15">
        <v>50</v>
      </c>
      <c r="B57" s="13" t="s">
        <v>42</v>
      </c>
      <c r="C57" s="14" t="s">
        <v>43</v>
      </c>
      <c r="D57" s="14" t="s">
        <v>91</v>
      </c>
      <c r="E57" s="12">
        <v>9566</v>
      </c>
      <c r="F57" s="12">
        <v>70546</v>
      </c>
      <c r="G57" s="12">
        <v>0</v>
      </c>
      <c r="H57" s="12">
        <v>0</v>
      </c>
      <c r="I57" s="12">
        <f t="shared" si="5"/>
        <v>80112</v>
      </c>
      <c r="J57" s="12">
        <v>9600</v>
      </c>
      <c r="K57" s="12">
        <v>78600</v>
      </c>
      <c r="L57" s="12">
        <v>0</v>
      </c>
      <c r="M57" s="12">
        <v>0</v>
      </c>
      <c r="N57" s="12">
        <f t="shared" si="8"/>
        <v>88200</v>
      </c>
      <c r="O57" s="12">
        <v>0</v>
      </c>
      <c r="P57" s="12">
        <f t="shared" si="6"/>
        <v>-8088</v>
      </c>
      <c r="Q57" s="12">
        <f>72000+9600+6600</f>
        <v>88200</v>
      </c>
      <c r="R57" s="12">
        <f t="shared" si="7"/>
        <v>0</v>
      </c>
      <c r="S57" s="12"/>
    </row>
    <row r="58" spans="1:19" ht="14.1" customHeight="1">
      <c r="A58" s="15">
        <v>51</v>
      </c>
      <c r="B58" s="13" t="s">
        <v>42</v>
      </c>
      <c r="C58" s="14" t="s">
        <v>152</v>
      </c>
      <c r="D58" s="14" t="s">
        <v>152</v>
      </c>
      <c r="E58" s="12">
        <v>0</v>
      </c>
      <c r="F58" s="12">
        <v>0</v>
      </c>
      <c r="G58" s="12">
        <v>167100</v>
      </c>
      <c r="H58" s="12">
        <v>45160</v>
      </c>
      <c r="I58" s="12">
        <f t="shared" si="5"/>
        <v>212260</v>
      </c>
      <c r="J58" s="12">
        <v>0</v>
      </c>
      <c r="K58" s="12">
        <v>0</v>
      </c>
      <c r="L58" s="12">
        <v>210000</v>
      </c>
      <c r="M58" s="12">
        <v>16000</v>
      </c>
      <c r="N58" s="12">
        <f t="shared" si="8"/>
        <v>226000</v>
      </c>
      <c r="O58" s="12"/>
      <c r="P58" s="12">
        <f t="shared" si="6"/>
        <v>-13740</v>
      </c>
      <c r="Q58" s="12">
        <v>210000</v>
      </c>
      <c r="R58" s="12">
        <f t="shared" si="7"/>
        <v>16000</v>
      </c>
      <c r="S58" s="12"/>
    </row>
    <row r="59" spans="1:19" ht="12.75">
      <c r="A59" s="15">
        <v>52</v>
      </c>
      <c r="B59" s="13" t="s">
        <v>42</v>
      </c>
      <c r="C59" s="14" t="s">
        <v>44</v>
      </c>
      <c r="D59" s="14" t="s">
        <v>95</v>
      </c>
      <c r="E59" s="12">
        <v>7072</v>
      </c>
      <c r="F59" s="12">
        <v>268444</v>
      </c>
      <c r="G59" s="12">
        <v>160593</v>
      </c>
      <c r="H59" s="12">
        <v>85660</v>
      </c>
      <c r="I59" s="12">
        <f t="shared" si="5"/>
        <v>521769</v>
      </c>
      <c r="J59" s="12">
        <v>23200</v>
      </c>
      <c r="K59" s="12">
        <v>267300</v>
      </c>
      <c r="L59" s="12">
        <v>159125</v>
      </c>
      <c r="M59" s="12">
        <v>66000</v>
      </c>
      <c r="N59" s="12">
        <f t="shared" si="8"/>
        <v>515625</v>
      </c>
      <c r="O59" s="12">
        <v>0</v>
      </c>
      <c r="P59" s="12">
        <f t="shared" si="6"/>
        <v>6144</v>
      </c>
      <c r="Q59" s="12">
        <v>449625</v>
      </c>
      <c r="R59" s="12">
        <f t="shared" si="7"/>
        <v>66000</v>
      </c>
      <c r="S59" s="12"/>
    </row>
    <row r="60" spans="1:19" ht="12.75">
      <c r="A60" s="15">
        <v>53</v>
      </c>
      <c r="B60" s="13" t="s">
        <v>42</v>
      </c>
      <c r="C60" s="14" t="s">
        <v>201</v>
      </c>
      <c r="D60" s="14" t="s">
        <v>201</v>
      </c>
      <c r="E60" s="12">
        <v>0</v>
      </c>
      <c r="F60" s="12">
        <v>0</v>
      </c>
      <c r="G60" s="12">
        <v>0</v>
      </c>
      <c r="H60" s="12">
        <v>10131</v>
      </c>
      <c r="I60" s="12">
        <f t="shared" si="5"/>
        <v>10131</v>
      </c>
      <c r="J60" s="12">
        <v>0</v>
      </c>
      <c r="K60" s="12">
        <v>0</v>
      </c>
      <c r="L60" s="12">
        <v>0</v>
      </c>
      <c r="M60" s="12">
        <v>13052</v>
      </c>
      <c r="N60" s="12">
        <f t="shared" si="8"/>
        <v>13052</v>
      </c>
      <c r="O60" s="12">
        <v>0</v>
      </c>
      <c r="P60" s="12">
        <f t="shared" si="6"/>
        <v>-2921</v>
      </c>
      <c r="Q60" s="12">
        <v>13050</v>
      </c>
      <c r="R60" s="12">
        <f t="shared" si="7"/>
        <v>2</v>
      </c>
      <c r="S60" s="12"/>
    </row>
    <row r="61" spans="1:19" ht="14.1" customHeight="1">
      <c r="A61" s="15">
        <v>54</v>
      </c>
      <c r="B61" s="13" t="s">
        <v>42</v>
      </c>
      <c r="C61" s="14" t="s">
        <v>122</v>
      </c>
      <c r="D61" s="14" t="s">
        <v>122</v>
      </c>
      <c r="E61" s="12">
        <v>0</v>
      </c>
      <c r="F61" s="12">
        <v>111070</v>
      </c>
      <c r="G61" s="12">
        <v>20000</v>
      </c>
      <c r="H61" s="12">
        <v>0</v>
      </c>
      <c r="I61" s="12">
        <f t="shared" si="5"/>
        <v>131070</v>
      </c>
      <c r="J61" s="12">
        <v>0</v>
      </c>
      <c r="K61" s="12">
        <v>142500</v>
      </c>
      <c r="L61" s="12">
        <v>0</v>
      </c>
      <c r="M61" s="12">
        <v>0</v>
      </c>
      <c r="N61" s="12">
        <f t="shared" si="8"/>
        <v>142500</v>
      </c>
      <c r="O61" s="12">
        <v>0</v>
      </c>
      <c r="P61" s="12">
        <f t="shared" si="6"/>
        <v>-11430</v>
      </c>
      <c r="Q61" s="12">
        <f>10000+132500</f>
        <v>142500</v>
      </c>
      <c r="R61" s="12">
        <f t="shared" si="7"/>
        <v>0</v>
      </c>
      <c r="S61" s="12"/>
    </row>
    <row r="62" spans="1:19" ht="14.1" customHeight="1">
      <c r="A62" s="15">
        <v>55</v>
      </c>
      <c r="B62" s="13" t="s">
        <v>42</v>
      </c>
      <c r="C62" s="14" t="s">
        <v>45</v>
      </c>
      <c r="D62" s="14" t="s">
        <v>45</v>
      </c>
      <c r="E62" s="12">
        <v>20411</v>
      </c>
      <c r="F62" s="12">
        <v>0</v>
      </c>
      <c r="G62" s="12">
        <v>0</v>
      </c>
      <c r="H62" s="12">
        <v>0</v>
      </c>
      <c r="I62" s="12">
        <f t="shared" si="5"/>
        <v>20411</v>
      </c>
      <c r="J62" s="12">
        <v>12570</v>
      </c>
      <c r="K62" s="12">
        <v>0</v>
      </c>
      <c r="L62" s="12">
        <v>0</v>
      </c>
      <c r="M62" s="12">
        <v>0</v>
      </c>
      <c r="N62" s="12">
        <f t="shared" si="8"/>
        <v>12570</v>
      </c>
      <c r="O62" s="12">
        <v>0</v>
      </c>
      <c r="P62" s="12">
        <f t="shared" si="6"/>
        <v>7841</v>
      </c>
      <c r="Q62" s="12">
        <v>12570</v>
      </c>
      <c r="R62" s="12">
        <f t="shared" si="7"/>
        <v>0</v>
      </c>
      <c r="S62" s="12"/>
    </row>
    <row r="63" spans="1:19" ht="14.1" customHeight="1">
      <c r="A63" s="15">
        <v>56</v>
      </c>
      <c r="B63" s="13" t="s">
        <v>42</v>
      </c>
      <c r="C63" s="14" t="s">
        <v>121</v>
      </c>
      <c r="D63" s="14" t="s">
        <v>121</v>
      </c>
      <c r="E63" s="12">
        <v>0</v>
      </c>
      <c r="F63" s="12">
        <v>10164</v>
      </c>
      <c r="G63" s="12">
        <v>0</v>
      </c>
      <c r="H63" s="12">
        <v>0</v>
      </c>
      <c r="I63" s="12">
        <f t="shared" si="5"/>
        <v>10164</v>
      </c>
      <c r="J63" s="12">
        <v>0</v>
      </c>
      <c r="K63" s="12">
        <v>21800</v>
      </c>
      <c r="L63" s="12">
        <v>0</v>
      </c>
      <c r="M63" s="12">
        <v>0</v>
      </c>
      <c r="N63" s="12">
        <f t="shared" si="8"/>
        <v>21800</v>
      </c>
      <c r="O63" s="12">
        <v>0</v>
      </c>
      <c r="P63" s="12">
        <f t="shared" si="6"/>
        <v>-11636</v>
      </c>
      <c r="Q63" s="12">
        <v>21800</v>
      </c>
      <c r="R63" s="12">
        <f t="shared" si="7"/>
        <v>0</v>
      </c>
      <c r="S63" s="11"/>
    </row>
    <row r="64" spans="1:19" ht="14.1" customHeight="1">
      <c r="A64" s="15">
        <v>57</v>
      </c>
      <c r="B64" s="13" t="s">
        <v>157</v>
      </c>
      <c r="C64" s="14" t="s">
        <v>158</v>
      </c>
      <c r="D64" s="14" t="s">
        <v>158</v>
      </c>
      <c r="E64" s="12">
        <v>0</v>
      </c>
      <c r="F64" s="12">
        <v>0</v>
      </c>
      <c r="G64" s="12">
        <v>20000</v>
      </c>
      <c r="H64" s="12">
        <v>0</v>
      </c>
      <c r="I64" s="12">
        <f t="shared" si="5"/>
        <v>20000</v>
      </c>
      <c r="J64" s="12">
        <v>0</v>
      </c>
      <c r="K64" s="12">
        <v>0</v>
      </c>
      <c r="L64" s="12">
        <v>21504</v>
      </c>
      <c r="M64" s="12">
        <v>0</v>
      </c>
      <c r="N64" s="12">
        <f t="shared" si="8"/>
        <v>21504</v>
      </c>
      <c r="O64" s="12"/>
      <c r="P64" s="12">
        <f t="shared" si="6"/>
        <v>-1504</v>
      </c>
      <c r="Q64" s="12">
        <v>21504</v>
      </c>
      <c r="R64" s="12">
        <f t="shared" si="7"/>
        <v>0</v>
      </c>
      <c r="S64" s="12"/>
    </row>
    <row r="65" spans="1:19" ht="14.1" customHeight="1">
      <c r="A65" s="15">
        <v>58</v>
      </c>
      <c r="B65" s="13" t="s">
        <v>138</v>
      </c>
      <c r="C65" s="14" t="s">
        <v>137</v>
      </c>
      <c r="D65" s="14" t="s">
        <v>136</v>
      </c>
      <c r="E65" s="12">
        <v>0</v>
      </c>
      <c r="F65" s="12">
        <v>0</v>
      </c>
      <c r="G65" s="12">
        <v>9098</v>
      </c>
      <c r="H65" s="12">
        <v>0</v>
      </c>
      <c r="I65" s="12">
        <f t="shared" si="5"/>
        <v>9098</v>
      </c>
      <c r="J65" s="12">
        <v>0</v>
      </c>
      <c r="K65" s="12">
        <v>0</v>
      </c>
      <c r="L65" s="12">
        <v>9750</v>
      </c>
      <c r="M65" s="12">
        <v>0</v>
      </c>
      <c r="N65" s="12">
        <f t="shared" si="8"/>
        <v>9750</v>
      </c>
      <c r="O65" s="12">
        <v>0</v>
      </c>
      <c r="P65" s="12">
        <f t="shared" si="6"/>
        <v>-652</v>
      </c>
      <c r="Q65" s="12">
        <v>9750</v>
      </c>
      <c r="R65" s="12">
        <f t="shared" si="7"/>
        <v>0</v>
      </c>
      <c r="S65" s="12"/>
    </row>
    <row r="66" spans="1:19" ht="14.1" customHeight="1">
      <c r="A66" s="15">
        <v>59</v>
      </c>
      <c r="B66" s="13" t="s">
        <v>46</v>
      </c>
      <c r="C66" s="14" t="s">
        <v>47</v>
      </c>
      <c r="D66" s="14" t="s">
        <v>45</v>
      </c>
      <c r="E66" s="12">
        <f>49346-10812</f>
        <v>38534</v>
      </c>
      <c r="F66" s="12">
        <v>0</v>
      </c>
      <c r="G66" s="12">
        <v>0</v>
      </c>
      <c r="H66" s="12">
        <v>0</v>
      </c>
      <c r="I66" s="12">
        <f t="shared" si="5"/>
        <v>38534</v>
      </c>
      <c r="J66" s="12">
        <f>49621-10812</f>
        <v>38809</v>
      </c>
      <c r="K66" s="12">
        <v>0</v>
      </c>
      <c r="L66" s="12">
        <v>0</v>
      </c>
      <c r="M66" s="12">
        <v>0</v>
      </c>
      <c r="N66" s="12">
        <f t="shared" si="8"/>
        <v>38809</v>
      </c>
      <c r="O66" s="12">
        <v>0</v>
      </c>
      <c r="P66" s="12">
        <f t="shared" si="6"/>
        <v>-275</v>
      </c>
      <c r="Q66" s="12">
        <f>44224-12570</f>
        <v>31654</v>
      </c>
      <c r="R66" s="12">
        <f t="shared" si="7"/>
        <v>7155</v>
      </c>
      <c r="S66" s="12" t="s">
        <v>114</v>
      </c>
    </row>
    <row r="67" spans="1:19" ht="14.1" customHeight="1">
      <c r="A67" s="15">
        <v>60</v>
      </c>
      <c r="B67" s="13" t="s">
        <v>46</v>
      </c>
      <c r="C67" s="14" t="s">
        <v>88</v>
      </c>
      <c r="D67" s="14" t="s">
        <v>88</v>
      </c>
      <c r="E67" s="12">
        <v>0</v>
      </c>
      <c r="F67" s="12">
        <v>192784</v>
      </c>
      <c r="G67" s="12">
        <v>313582</v>
      </c>
      <c r="H67" s="12">
        <v>0</v>
      </c>
      <c r="I67" s="12">
        <f t="shared" si="5"/>
        <v>506366</v>
      </c>
      <c r="J67" s="12">
        <v>0</v>
      </c>
      <c r="K67" s="12">
        <v>210422</v>
      </c>
      <c r="L67" s="12">
        <v>306226</v>
      </c>
      <c r="M67" s="12">
        <v>0</v>
      </c>
      <c r="N67" s="12">
        <f t="shared" si="8"/>
        <v>516648</v>
      </c>
      <c r="O67" s="12">
        <v>0</v>
      </c>
      <c r="P67" s="12">
        <f t="shared" si="6"/>
        <v>-10282</v>
      </c>
      <c r="Q67" s="12">
        <v>458035</v>
      </c>
      <c r="R67" s="12">
        <f t="shared" si="7"/>
        <v>58613</v>
      </c>
      <c r="S67" s="12" t="s">
        <v>114</v>
      </c>
    </row>
    <row r="68" spans="1:19" ht="14.1" customHeight="1">
      <c r="A68" s="15">
        <v>61</v>
      </c>
      <c r="B68" s="13" t="s">
        <v>46</v>
      </c>
      <c r="C68" s="14" t="s">
        <v>162</v>
      </c>
      <c r="D68" s="14" t="s">
        <v>162</v>
      </c>
      <c r="E68" s="12">
        <v>0</v>
      </c>
      <c r="F68" s="12">
        <v>0</v>
      </c>
      <c r="G68" s="12">
        <v>248414</v>
      </c>
      <c r="H68" s="12">
        <v>80448</v>
      </c>
      <c r="I68" s="12">
        <f t="shared" si="5"/>
        <v>328862</v>
      </c>
      <c r="J68" s="12">
        <v>0</v>
      </c>
      <c r="K68" s="12">
        <v>0</v>
      </c>
      <c r="L68" s="12">
        <v>285037</v>
      </c>
      <c r="M68" s="12">
        <v>79001</v>
      </c>
      <c r="N68" s="12">
        <f t="shared" si="8"/>
        <v>364038</v>
      </c>
      <c r="O68" s="12"/>
      <c r="P68" s="12">
        <f t="shared" si="6"/>
        <v>-35176</v>
      </c>
      <c r="Q68" s="12">
        <v>224456</v>
      </c>
      <c r="R68" s="12">
        <f t="shared" si="7"/>
        <v>139582</v>
      </c>
      <c r="S68" s="12" t="s">
        <v>114</v>
      </c>
    </row>
    <row r="69" spans="1:19" ht="14.1" customHeight="1">
      <c r="A69" s="15">
        <v>62</v>
      </c>
      <c r="B69" s="13" t="s">
        <v>48</v>
      </c>
      <c r="C69" s="14" t="s">
        <v>49</v>
      </c>
      <c r="D69" s="14" t="s">
        <v>49</v>
      </c>
      <c r="E69" s="12">
        <v>131939</v>
      </c>
      <c r="F69" s="12">
        <v>3000</v>
      </c>
      <c r="G69" s="12">
        <v>97176</v>
      </c>
      <c r="H69" s="12">
        <v>0</v>
      </c>
      <c r="I69" s="12">
        <f t="shared" si="5"/>
        <v>232115</v>
      </c>
      <c r="J69" s="12">
        <v>127972</v>
      </c>
      <c r="K69" s="12">
        <v>0</v>
      </c>
      <c r="L69" s="12">
        <v>117556</v>
      </c>
      <c r="M69" s="12">
        <v>0</v>
      </c>
      <c r="N69" s="12">
        <f t="shared" si="8"/>
        <v>245528</v>
      </c>
      <c r="O69" s="12">
        <v>0</v>
      </c>
      <c r="P69" s="12">
        <f t="shared" si="6"/>
        <v>-13413</v>
      </c>
      <c r="Q69" s="12">
        <f>47772+197757</f>
        <v>245529</v>
      </c>
      <c r="R69" s="12">
        <f t="shared" si="7"/>
        <v>-1</v>
      </c>
      <c r="S69" s="12"/>
    </row>
    <row r="70" spans="1:19" ht="14.1" customHeight="1">
      <c r="A70" s="15">
        <v>63</v>
      </c>
      <c r="B70" s="13" t="s">
        <v>50</v>
      </c>
      <c r="C70" s="14" t="s">
        <v>191</v>
      </c>
      <c r="D70" s="14" t="s">
        <v>167</v>
      </c>
      <c r="E70" s="12">
        <v>0</v>
      </c>
      <c r="F70" s="12">
        <v>0</v>
      </c>
      <c r="G70" s="12">
        <v>0</v>
      </c>
      <c r="H70" s="12">
        <v>41588</v>
      </c>
      <c r="I70" s="12">
        <f t="shared" si="5"/>
        <v>41588</v>
      </c>
      <c r="J70" s="12">
        <v>0</v>
      </c>
      <c r="K70" s="12">
        <v>0</v>
      </c>
      <c r="L70" s="12">
        <v>0</v>
      </c>
      <c r="M70" s="12">
        <v>187383</v>
      </c>
      <c r="N70" s="12">
        <f t="shared" si="8"/>
        <v>187383</v>
      </c>
      <c r="O70" s="12">
        <v>0</v>
      </c>
      <c r="P70" s="12">
        <f t="shared" si="6"/>
        <v>-145795</v>
      </c>
      <c r="Q70" s="12">
        <v>187383</v>
      </c>
      <c r="R70" s="12">
        <f t="shared" si="7"/>
        <v>0</v>
      </c>
      <c r="S70" s="12"/>
    </row>
    <row r="71" spans="1:19" ht="14.1" customHeight="1">
      <c r="A71" s="15">
        <v>64</v>
      </c>
      <c r="B71" s="13" t="s">
        <v>50</v>
      </c>
      <c r="C71" s="14" t="s">
        <v>85</v>
      </c>
      <c r="D71" s="14" t="s">
        <v>52</v>
      </c>
      <c r="E71" s="12">
        <v>10000</v>
      </c>
      <c r="F71" s="12">
        <v>151885</v>
      </c>
      <c r="G71" s="12">
        <v>1696918</v>
      </c>
      <c r="H71" s="12">
        <v>690987</v>
      </c>
      <c r="I71" s="12">
        <f t="shared" si="5"/>
        <v>2549790</v>
      </c>
      <c r="J71" s="12">
        <v>0</v>
      </c>
      <c r="K71" s="12">
        <v>162644</v>
      </c>
      <c r="L71" s="12">
        <v>2229219</v>
      </c>
      <c r="M71" s="12">
        <v>706274</v>
      </c>
      <c r="N71" s="12">
        <f t="shared" si="8"/>
        <v>3098137</v>
      </c>
      <c r="O71" s="12">
        <v>0</v>
      </c>
      <c r="P71" s="12">
        <f t="shared" si="6"/>
        <v>-548347</v>
      </c>
      <c r="Q71" s="12">
        <f>2391863+706274</f>
        <v>3098137</v>
      </c>
      <c r="R71" s="12">
        <f t="shared" si="7"/>
        <v>0</v>
      </c>
      <c r="S71" s="11"/>
    </row>
    <row r="72" spans="1:19" ht="14.1" customHeight="1">
      <c r="A72" s="15">
        <v>65</v>
      </c>
      <c r="B72" s="13" t="s">
        <v>50</v>
      </c>
      <c r="C72" s="14" t="s">
        <v>167</v>
      </c>
      <c r="D72" s="14" t="s">
        <v>167</v>
      </c>
      <c r="E72" s="12">
        <v>0</v>
      </c>
      <c r="F72" s="12">
        <v>0</v>
      </c>
      <c r="G72" s="12">
        <v>101487</v>
      </c>
      <c r="H72" s="12">
        <f>505322</f>
        <v>505322</v>
      </c>
      <c r="I72" s="12">
        <f t="shared" ref="I72:I103" si="9">SUM(E72:H72)</f>
        <v>606809</v>
      </c>
      <c r="J72" s="12">
        <v>0</v>
      </c>
      <c r="K72" s="12">
        <v>0</v>
      </c>
      <c r="L72" s="12">
        <v>175508</v>
      </c>
      <c r="M72" s="12">
        <v>650061.12</v>
      </c>
      <c r="N72" s="12">
        <f t="shared" si="8"/>
        <v>825569.12</v>
      </c>
      <c r="O72" s="12"/>
      <c r="P72" s="12">
        <f t="shared" ref="P72:P103" si="10">I72+O72-N72</f>
        <v>-218760.12</v>
      </c>
      <c r="Q72" s="12">
        <v>148736</v>
      </c>
      <c r="R72" s="12">
        <f t="shared" ref="R72:R103" si="11">N72-Q72</f>
        <v>676833.12</v>
      </c>
      <c r="S72" s="11" t="s">
        <v>114</v>
      </c>
    </row>
    <row r="73" spans="1:19" ht="14.1" customHeight="1">
      <c r="A73" s="15">
        <v>66</v>
      </c>
      <c r="B73" s="13" t="s">
        <v>50</v>
      </c>
      <c r="C73" s="14" t="s">
        <v>126</v>
      </c>
      <c r="D73" s="14" t="s">
        <v>126</v>
      </c>
      <c r="E73" s="12">
        <v>0</v>
      </c>
      <c r="F73" s="12">
        <v>0</v>
      </c>
      <c r="G73" s="12">
        <v>984694</v>
      </c>
      <c r="H73" s="12">
        <v>494348</v>
      </c>
      <c r="I73" s="12">
        <f t="shared" si="9"/>
        <v>1479042</v>
      </c>
      <c r="J73" s="12">
        <v>0</v>
      </c>
      <c r="K73" s="12">
        <v>0</v>
      </c>
      <c r="L73" s="12">
        <v>996775</v>
      </c>
      <c r="M73" s="12">
        <v>513050</v>
      </c>
      <c r="N73" s="12">
        <f t="shared" si="8"/>
        <v>1509825</v>
      </c>
      <c r="O73" s="12">
        <v>0</v>
      </c>
      <c r="P73" s="12">
        <f t="shared" si="10"/>
        <v>-30783</v>
      </c>
      <c r="Q73" s="12">
        <f>N73*100/118</f>
        <v>1279512.7118644067</v>
      </c>
      <c r="R73" s="12">
        <f t="shared" si="11"/>
        <v>230312.28813559329</v>
      </c>
      <c r="S73" s="12" t="s">
        <v>169</v>
      </c>
    </row>
    <row r="74" spans="1:19" ht="14.1" customHeight="1">
      <c r="A74" s="15">
        <v>67</v>
      </c>
      <c r="B74" s="13" t="s">
        <v>50</v>
      </c>
      <c r="C74" s="14" t="s">
        <v>51</v>
      </c>
      <c r="D74" s="14" t="s">
        <v>110</v>
      </c>
      <c r="E74" s="12">
        <v>38573</v>
      </c>
      <c r="F74" s="12">
        <v>156266</v>
      </c>
      <c r="G74" s="12">
        <v>372105</v>
      </c>
      <c r="H74" s="12">
        <v>0</v>
      </c>
      <c r="I74" s="12">
        <f t="shared" si="9"/>
        <v>566944</v>
      </c>
      <c r="J74" s="12">
        <v>38858</v>
      </c>
      <c r="K74" s="12">
        <v>168600</v>
      </c>
      <c r="L74" s="12">
        <v>360400</v>
      </c>
      <c r="M74" s="12">
        <v>0</v>
      </c>
      <c r="N74" s="12">
        <f t="shared" si="8"/>
        <v>567858</v>
      </c>
      <c r="O74" s="12">
        <v>0</v>
      </c>
      <c r="P74" s="12">
        <f t="shared" si="10"/>
        <v>-914</v>
      </c>
      <c r="Q74" s="12">
        <f>217850+4200+36973+1885+306950</f>
        <v>567858</v>
      </c>
      <c r="R74" s="12">
        <f t="shared" si="11"/>
        <v>0</v>
      </c>
      <c r="S74" s="11"/>
    </row>
    <row r="75" spans="1:19" ht="14.1" customHeight="1">
      <c r="A75" s="15">
        <v>68</v>
      </c>
      <c r="B75" s="13" t="s">
        <v>50</v>
      </c>
      <c r="C75" s="14" t="s">
        <v>125</v>
      </c>
      <c r="D75" s="14" t="s">
        <v>126</v>
      </c>
      <c r="E75" s="12">
        <v>0</v>
      </c>
      <c r="F75" s="12">
        <v>27672</v>
      </c>
      <c r="G75" s="12">
        <v>60575</v>
      </c>
      <c r="H75" s="12">
        <v>0</v>
      </c>
      <c r="I75" s="12">
        <f t="shared" si="9"/>
        <v>88247</v>
      </c>
      <c r="J75" s="12">
        <v>0</v>
      </c>
      <c r="K75" s="12">
        <v>0</v>
      </c>
      <c r="L75" s="12">
        <v>88247</v>
      </c>
      <c r="M75" s="12">
        <v>0</v>
      </c>
      <c r="N75" s="12">
        <f t="shared" si="8"/>
        <v>88247</v>
      </c>
      <c r="O75" s="12">
        <v>0</v>
      </c>
      <c r="P75" s="12">
        <f t="shared" si="10"/>
        <v>0</v>
      </c>
      <c r="Q75" s="12">
        <v>88247</v>
      </c>
      <c r="R75" s="12">
        <f t="shared" si="11"/>
        <v>0</v>
      </c>
      <c r="S75" s="11"/>
    </row>
    <row r="76" spans="1:19" ht="14.1" customHeight="1">
      <c r="A76" s="15">
        <v>69</v>
      </c>
      <c r="B76" s="13" t="s">
        <v>50</v>
      </c>
      <c r="C76" s="14" t="s">
        <v>149</v>
      </c>
      <c r="D76" s="14" t="s">
        <v>149</v>
      </c>
      <c r="E76" s="12">
        <v>0</v>
      </c>
      <c r="F76" s="12">
        <v>0</v>
      </c>
      <c r="G76" s="12">
        <v>183990</v>
      </c>
      <c r="H76" s="12">
        <v>28284</v>
      </c>
      <c r="I76" s="12">
        <f t="shared" si="9"/>
        <v>212274</v>
      </c>
      <c r="J76" s="12">
        <v>0</v>
      </c>
      <c r="K76" s="12">
        <v>0</v>
      </c>
      <c r="L76" s="12">
        <v>192715</v>
      </c>
      <c r="M76" s="12">
        <v>28390</v>
      </c>
      <c r="N76" s="12">
        <f t="shared" si="8"/>
        <v>221105</v>
      </c>
      <c r="O76" s="12"/>
      <c r="P76" s="12">
        <f t="shared" si="10"/>
        <v>-8831</v>
      </c>
      <c r="Q76" s="12">
        <v>192716</v>
      </c>
      <c r="R76" s="12">
        <f t="shared" si="11"/>
        <v>28389</v>
      </c>
      <c r="S76" s="12"/>
    </row>
    <row r="77" spans="1:19" ht="14.1" customHeight="1">
      <c r="A77" s="15">
        <v>70</v>
      </c>
      <c r="B77" s="13" t="s">
        <v>50</v>
      </c>
      <c r="C77" s="14" t="s">
        <v>81</v>
      </c>
      <c r="D77" s="14" t="s">
        <v>98</v>
      </c>
      <c r="E77" s="12">
        <v>0</v>
      </c>
      <c r="F77" s="12">
        <v>174962.07</v>
      </c>
      <c r="G77" s="12">
        <v>1009928</v>
      </c>
      <c r="H77" s="12">
        <v>75346</v>
      </c>
      <c r="I77" s="12">
        <f t="shared" si="9"/>
        <v>1260236.07</v>
      </c>
      <c r="J77" s="12">
        <v>0</v>
      </c>
      <c r="K77" s="12">
        <v>319270</v>
      </c>
      <c r="L77" s="12">
        <v>929779.01</v>
      </c>
      <c r="M77" s="12">
        <v>34598</v>
      </c>
      <c r="N77" s="12">
        <f t="shared" si="8"/>
        <v>1283647.01</v>
      </c>
      <c r="O77" s="12">
        <v>0</v>
      </c>
      <c r="P77" s="12">
        <f t="shared" si="10"/>
        <v>-23410.939999999944</v>
      </c>
      <c r="Q77" s="12">
        <v>1175901</v>
      </c>
      <c r="R77" s="12">
        <f t="shared" si="11"/>
        <v>107746.01000000001</v>
      </c>
      <c r="S77" s="11" t="s">
        <v>114</v>
      </c>
    </row>
    <row r="78" spans="1:19" ht="14.1" customHeight="1">
      <c r="A78" s="15">
        <v>71</v>
      </c>
      <c r="B78" s="13" t="s">
        <v>50</v>
      </c>
      <c r="C78" s="14" t="s">
        <v>202</v>
      </c>
      <c r="D78" s="14" t="s">
        <v>202</v>
      </c>
      <c r="E78" s="12">
        <v>0</v>
      </c>
      <c r="F78" s="12">
        <v>0</v>
      </c>
      <c r="G78" s="12">
        <v>0</v>
      </c>
      <c r="H78" s="12">
        <v>112438</v>
      </c>
      <c r="I78" s="12">
        <f t="shared" si="9"/>
        <v>112438</v>
      </c>
      <c r="J78" s="12">
        <v>0</v>
      </c>
      <c r="K78" s="12">
        <v>0</v>
      </c>
      <c r="L78" s="12">
        <v>0</v>
      </c>
      <c r="M78" s="12">
        <v>243712</v>
      </c>
      <c r="N78" s="12">
        <f t="shared" si="8"/>
        <v>243712</v>
      </c>
      <c r="O78" s="12">
        <v>0</v>
      </c>
      <c r="P78" s="12">
        <f t="shared" si="10"/>
        <v>-131274</v>
      </c>
      <c r="Q78" s="12">
        <v>243712</v>
      </c>
      <c r="R78" s="12">
        <f t="shared" si="11"/>
        <v>0</v>
      </c>
      <c r="S78" s="12"/>
    </row>
    <row r="79" spans="1:19" ht="14.1" customHeight="1">
      <c r="A79" s="15">
        <v>72</v>
      </c>
      <c r="B79" s="13" t="s">
        <v>53</v>
      </c>
      <c r="C79" s="14" t="s">
        <v>54</v>
      </c>
      <c r="D79" s="14" t="s">
        <v>104</v>
      </c>
      <c r="E79" s="12">
        <v>2930</v>
      </c>
      <c r="F79" s="12">
        <v>59418</v>
      </c>
      <c r="G79" s="12">
        <v>25504</v>
      </c>
      <c r="H79" s="12">
        <v>10000</v>
      </c>
      <c r="I79" s="12">
        <f t="shared" si="9"/>
        <v>97852</v>
      </c>
      <c r="J79" s="12">
        <v>3000</v>
      </c>
      <c r="K79" s="12">
        <v>64720</v>
      </c>
      <c r="L79" s="12">
        <v>50400</v>
      </c>
      <c r="M79" s="12">
        <v>0</v>
      </c>
      <c r="N79" s="12">
        <f t="shared" si="8"/>
        <v>118120</v>
      </c>
      <c r="O79" s="12">
        <v>0</v>
      </c>
      <c r="P79" s="12">
        <f t="shared" si="10"/>
        <v>-20268</v>
      </c>
      <c r="Q79" s="12">
        <f>59320+33600+25200</f>
        <v>118120</v>
      </c>
      <c r="R79" s="12">
        <f t="shared" si="11"/>
        <v>0</v>
      </c>
      <c r="S79" s="11"/>
    </row>
    <row r="80" spans="1:19" ht="14.1" customHeight="1">
      <c r="A80" s="15">
        <v>73</v>
      </c>
      <c r="B80" s="13" t="s">
        <v>53</v>
      </c>
      <c r="C80" s="14" t="s">
        <v>117</v>
      </c>
      <c r="D80" s="14" t="s">
        <v>117</v>
      </c>
      <c r="E80" s="12">
        <v>0</v>
      </c>
      <c r="F80" s="12">
        <v>40378</v>
      </c>
      <c r="G80" s="12">
        <v>221730</v>
      </c>
      <c r="H80" s="12">
        <v>91369</v>
      </c>
      <c r="I80" s="12">
        <f t="shared" si="9"/>
        <v>353477</v>
      </c>
      <c r="J80" s="12">
        <v>0</v>
      </c>
      <c r="K80" s="12">
        <v>50400</v>
      </c>
      <c r="L80" s="12">
        <v>273000</v>
      </c>
      <c r="M80" s="12">
        <v>45400</v>
      </c>
      <c r="N80" s="12">
        <f t="shared" si="8"/>
        <v>368800</v>
      </c>
      <c r="O80" s="12">
        <v>0</v>
      </c>
      <c r="P80" s="12">
        <f t="shared" si="10"/>
        <v>-15323</v>
      </c>
      <c r="Q80" s="12">
        <v>323400</v>
      </c>
      <c r="R80" s="12">
        <f t="shared" si="11"/>
        <v>45400</v>
      </c>
      <c r="S80" s="12"/>
    </row>
    <row r="81" spans="1:16384" ht="14.1" customHeight="1">
      <c r="A81" s="15">
        <v>74</v>
      </c>
      <c r="B81" s="13" t="s">
        <v>53</v>
      </c>
      <c r="C81" s="14" t="s">
        <v>55</v>
      </c>
      <c r="D81" s="14" t="s">
        <v>100</v>
      </c>
      <c r="E81" s="12">
        <v>18370</v>
      </c>
      <c r="F81" s="12">
        <v>241982</v>
      </c>
      <c r="G81" s="12">
        <v>765924</v>
      </c>
      <c r="H81" s="12">
        <v>202722</v>
      </c>
      <c r="I81" s="12">
        <f t="shared" si="9"/>
        <v>1228998</v>
      </c>
      <c r="J81" s="12">
        <v>18370</v>
      </c>
      <c r="K81" s="12">
        <v>263920</v>
      </c>
      <c r="L81" s="12">
        <f>776936-16800</f>
        <v>760136</v>
      </c>
      <c r="M81" s="12">
        <v>172200</v>
      </c>
      <c r="N81" s="12">
        <f t="shared" si="8"/>
        <v>1214626</v>
      </c>
      <c r="O81" s="12">
        <v>0</v>
      </c>
      <c r="P81" s="12">
        <f t="shared" si="10"/>
        <v>14372</v>
      </c>
      <c r="Q81" s="12">
        <v>1076631</v>
      </c>
      <c r="R81" s="12">
        <f t="shared" si="11"/>
        <v>137995</v>
      </c>
      <c r="S81" s="12" t="s">
        <v>170</v>
      </c>
    </row>
    <row r="82" spans="1:16384" ht="14.1" customHeight="1">
      <c r="A82" s="15">
        <v>75</v>
      </c>
      <c r="B82" s="13" t="s">
        <v>56</v>
      </c>
      <c r="C82" s="14" t="s">
        <v>57</v>
      </c>
      <c r="D82" s="14" t="s">
        <v>97</v>
      </c>
      <c r="E82" s="12">
        <f>24408-10000</f>
        <v>14408</v>
      </c>
      <c r="F82" s="12">
        <v>53717</v>
      </c>
      <c r="G82" s="12">
        <v>516639</v>
      </c>
      <c r="H82" s="12">
        <v>352256</v>
      </c>
      <c r="I82" s="12">
        <f t="shared" si="9"/>
        <v>937020</v>
      </c>
      <c r="J82" s="12">
        <f>24802-10000</f>
        <v>14802</v>
      </c>
      <c r="K82" s="12">
        <v>27557</v>
      </c>
      <c r="L82" s="12">
        <v>777107</v>
      </c>
      <c r="M82" s="12">
        <v>153949</v>
      </c>
      <c r="N82" s="12">
        <f t="shared" si="8"/>
        <v>973415</v>
      </c>
      <c r="O82" s="12">
        <v>0</v>
      </c>
      <c r="P82" s="12">
        <f t="shared" si="10"/>
        <v>-36395</v>
      </c>
      <c r="Q82" s="12">
        <v>754587</v>
      </c>
      <c r="R82" s="12">
        <f t="shared" si="11"/>
        <v>218828</v>
      </c>
      <c r="S82" s="11" t="s">
        <v>114</v>
      </c>
    </row>
    <row r="83" spans="1:16384" ht="14.1" customHeight="1">
      <c r="A83" s="15">
        <v>76</v>
      </c>
      <c r="B83" s="13" t="s">
        <v>133</v>
      </c>
      <c r="C83" s="14" t="s">
        <v>119</v>
      </c>
      <c r="D83" s="14" t="s">
        <v>120</v>
      </c>
      <c r="E83" s="12">
        <v>0</v>
      </c>
      <c r="F83" s="12">
        <v>5075</v>
      </c>
      <c r="G83" s="12">
        <v>168715</v>
      </c>
      <c r="H83" s="12">
        <v>15175</v>
      </c>
      <c r="I83" s="12">
        <f t="shared" si="9"/>
        <v>188965</v>
      </c>
      <c r="J83" s="12">
        <v>0</v>
      </c>
      <c r="K83" s="12">
        <v>10000</v>
      </c>
      <c r="L83" s="12">
        <v>171300</v>
      </c>
      <c r="M83" s="12">
        <v>17550</v>
      </c>
      <c r="N83" s="12">
        <f t="shared" si="8"/>
        <v>198850</v>
      </c>
      <c r="O83" s="12">
        <v>0</v>
      </c>
      <c r="P83" s="12">
        <f t="shared" si="10"/>
        <v>-9885</v>
      </c>
      <c r="Q83" s="12">
        <v>181300</v>
      </c>
      <c r="R83" s="12">
        <f t="shared" si="11"/>
        <v>17550</v>
      </c>
      <c r="S83" s="12"/>
      <c r="T83" s="15"/>
      <c r="U83" s="13"/>
      <c r="V83" s="14"/>
      <c r="W83" s="14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1"/>
      <c r="AK83" s="15"/>
      <c r="AL83" s="13"/>
      <c r="AM83" s="14"/>
      <c r="AN83" s="14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1"/>
      <c r="BB83" s="15"/>
      <c r="BC83" s="13"/>
      <c r="BD83" s="14"/>
      <c r="BE83" s="14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1"/>
      <c r="BS83" s="15"/>
      <c r="BT83" s="13"/>
      <c r="BU83" s="14"/>
      <c r="BV83" s="14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1"/>
      <c r="CJ83" s="15"/>
      <c r="CK83" s="13"/>
      <c r="CL83" s="14"/>
      <c r="CM83" s="14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1"/>
      <c r="DA83" s="15"/>
      <c r="DB83" s="13"/>
      <c r="DC83" s="14"/>
      <c r="DD83" s="14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1"/>
      <c r="DR83" s="15"/>
      <c r="DS83" s="13"/>
      <c r="DT83" s="14"/>
      <c r="DU83" s="14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1"/>
      <c r="EI83" s="15"/>
      <c r="EJ83" s="13"/>
      <c r="EK83" s="14"/>
      <c r="EL83" s="14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1"/>
      <c r="EZ83" s="15"/>
      <c r="FA83" s="13"/>
      <c r="FB83" s="14"/>
      <c r="FC83" s="14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1"/>
      <c r="FQ83" s="15"/>
      <c r="FR83" s="13"/>
      <c r="FS83" s="14"/>
      <c r="FT83" s="14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1"/>
      <c r="GH83" s="15"/>
      <c r="GI83" s="13"/>
      <c r="GJ83" s="14"/>
      <c r="GK83" s="14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1"/>
      <c r="GY83" s="15"/>
      <c r="GZ83" s="13"/>
      <c r="HA83" s="14"/>
      <c r="HB83" s="14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1"/>
      <c r="HP83" s="15"/>
      <c r="HQ83" s="13"/>
      <c r="HR83" s="14"/>
      <c r="HS83" s="14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1"/>
      <c r="IG83" s="15"/>
      <c r="IH83" s="13"/>
      <c r="II83" s="14"/>
      <c r="IJ83" s="14"/>
      <c r="IK83" s="12"/>
      <c r="IL83" s="12"/>
      <c r="IM83" s="12"/>
      <c r="IN83" s="12"/>
      <c r="IO83" s="12"/>
      <c r="IP83" s="12"/>
      <c r="IQ83" s="12"/>
      <c r="IR83" s="12"/>
      <c r="IS83" s="12"/>
      <c r="IT83" s="12"/>
      <c r="IU83" s="12"/>
      <c r="IV83" s="12"/>
      <c r="IW83" s="11"/>
      <c r="IX83" s="15"/>
      <c r="IY83" s="13"/>
      <c r="IZ83" s="14"/>
      <c r="JA83" s="14"/>
      <c r="JB83" s="12"/>
      <c r="JC83" s="12"/>
      <c r="JD83" s="12"/>
      <c r="JE83" s="12"/>
      <c r="JF83" s="12"/>
      <c r="JG83" s="12"/>
      <c r="JH83" s="12"/>
      <c r="JI83" s="12"/>
      <c r="JJ83" s="12"/>
      <c r="JK83" s="12"/>
      <c r="JL83" s="12"/>
      <c r="JM83" s="12"/>
      <c r="JN83" s="11"/>
      <c r="JO83" s="15"/>
      <c r="JP83" s="13"/>
      <c r="JQ83" s="14"/>
      <c r="JR83" s="14"/>
      <c r="JS83" s="12"/>
      <c r="JT83" s="12"/>
      <c r="JU83" s="12"/>
      <c r="JV83" s="12"/>
      <c r="JW83" s="12"/>
      <c r="JX83" s="12"/>
      <c r="JY83" s="12"/>
      <c r="JZ83" s="12"/>
      <c r="KA83" s="12"/>
      <c r="KB83" s="12"/>
      <c r="KC83" s="12"/>
      <c r="KD83" s="12"/>
      <c r="KE83" s="11"/>
      <c r="KF83" s="15"/>
      <c r="KG83" s="13"/>
      <c r="KH83" s="14"/>
      <c r="KI83" s="14"/>
      <c r="KJ83" s="12"/>
      <c r="KK83" s="12"/>
      <c r="KL83" s="12"/>
      <c r="KM83" s="12"/>
      <c r="KN83" s="12"/>
      <c r="KO83" s="12"/>
      <c r="KP83" s="12"/>
      <c r="KQ83" s="12"/>
      <c r="KR83" s="12"/>
      <c r="KS83" s="12"/>
      <c r="KT83" s="12"/>
      <c r="KU83" s="12"/>
      <c r="KV83" s="11"/>
      <c r="KW83" s="15"/>
      <c r="KX83" s="13"/>
      <c r="KY83" s="14"/>
      <c r="KZ83" s="14"/>
      <c r="LA83" s="12"/>
      <c r="LB83" s="12"/>
      <c r="LC83" s="12"/>
      <c r="LD83" s="12"/>
      <c r="LE83" s="12"/>
      <c r="LF83" s="12"/>
      <c r="LG83" s="12"/>
      <c r="LH83" s="12"/>
      <c r="LI83" s="12"/>
      <c r="LJ83" s="12"/>
      <c r="LK83" s="12"/>
      <c r="LL83" s="12"/>
      <c r="LM83" s="11"/>
      <c r="LN83" s="15"/>
      <c r="LO83" s="13"/>
      <c r="LP83" s="14"/>
      <c r="LQ83" s="14"/>
      <c r="LR83" s="12"/>
      <c r="LS83" s="12"/>
      <c r="LT83" s="12"/>
      <c r="LU83" s="12"/>
      <c r="LV83" s="12"/>
      <c r="LW83" s="12"/>
      <c r="LX83" s="12"/>
      <c r="LY83" s="12"/>
      <c r="LZ83" s="12"/>
      <c r="MA83" s="12"/>
      <c r="MB83" s="12"/>
      <c r="MC83" s="12"/>
      <c r="MD83" s="11"/>
      <c r="ME83" s="15"/>
      <c r="MF83" s="13"/>
      <c r="MG83" s="14"/>
      <c r="MH83" s="14"/>
      <c r="MI83" s="12"/>
      <c r="MJ83" s="12"/>
      <c r="MK83" s="12"/>
      <c r="ML83" s="12"/>
      <c r="MM83" s="12"/>
      <c r="MN83" s="12"/>
      <c r="MO83" s="12"/>
      <c r="MP83" s="12"/>
      <c r="MQ83" s="12"/>
      <c r="MR83" s="12"/>
      <c r="MS83" s="12"/>
      <c r="MT83" s="12"/>
      <c r="MU83" s="11"/>
      <c r="MV83" s="15"/>
      <c r="MW83" s="13"/>
      <c r="MX83" s="14"/>
      <c r="MY83" s="14"/>
      <c r="MZ83" s="12"/>
      <c r="NA83" s="12"/>
      <c r="NB83" s="12"/>
      <c r="NC83" s="12"/>
      <c r="ND83" s="12"/>
      <c r="NE83" s="12"/>
      <c r="NF83" s="12"/>
      <c r="NG83" s="12"/>
      <c r="NH83" s="12"/>
      <c r="NI83" s="12"/>
      <c r="NJ83" s="12"/>
      <c r="NK83" s="12"/>
      <c r="NL83" s="11"/>
      <c r="NM83" s="15"/>
      <c r="NN83" s="13"/>
      <c r="NO83" s="14"/>
      <c r="NP83" s="14"/>
      <c r="NQ83" s="12"/>
      <c r="NR83" s="12"/>
      <c r="NS83" s="12"/>
      <c r="NT83" s="12"/>
      <c r="NU83" s="12"/>
      <c r="NV83" s="12"/>
      <c r="NW83" s="12"/>
      <c r="NX83" s="12"/>
      <c r="NY83" s="12"/>
      <c r="NZ83" s="12"/>
      <c r="OA83" s="12"/>
      <c r="OB83" s="12"/>
      <c r="OC83" s="11"/>
      <c r="OD83" s="15"/>
      <c r="OE83" s="13"/>
      <c r="OF83" s="14"/>
      <c r="OG83" s="14"/>
      <c r="OH83" s="12"/>
      <c r="OI83" s="12"/>
      <c r="OJ83" s="12"/>
      <c r="OK83" s="12"/>
      <c r="OL83" s="12"/>
      <c r="OM83" s="12"/>
      <c r="ON83" s="12"/>
      <c r="OO83" s="12"/>
      <c r="OP83" s="12"/>
      <c r="OQ83" s="12"/>
      <c r="OR83" s="12"/>
      <c r="OS83" s="12"/>
      <c r="OT83" s="11"/>
      <c r="OU83" s="15"/>
      <c r="OV83" s="13"/>
      <c r="OW83" s="14"/>
      <c r="OX83" s="14"/>
      <c r="OY83" s="12"/>
      <c r="OZ83" s="12"/>
      <c r="PA83" s="12"/>
      <c r="PB83" s="12"/>
      <c r="PC83" s="12"/>
      <c r="PD83" s="12"/>
      <c r="PE83" s="12"/>
      <c r="PF83" s="12"/>
      <c r="PG83" s="12"/>
      <c r="PH83" s="12"/>
      <c r="PI83" s="12"/>
      <c r="PJ83" s="12"/>
      <c r="PK83" s="11"/>
      <c r="PL83" s="15"/>
      <c r="PM83" s="13"/>
      <c r="PN83" s="14"/>
      <c r="PO83" s="14"/>
      <c r="PP83" s="12"/>
      <c r="PQ83" s="12"/>
      <c r="PR83" s="12"/>
      <c r="PS83" s="12"/>
      <c r="PT83" s="12"/>
      <c r="PU83" s="12"/>
      <c r="PV83" s="12"/>
      <c r="PW83" s="12"/>
      <c r="PX83" s="12"/>
      <c r="PY83" s="12"/>
      <c r="PZ83" s="12"/>
      <c r="QA83" s="12"/>
      <c r="QB83" s="11"/>
      <c r="QC83" s="15"/>
      <c r="QD83" s="13"/>
      <c r="QE83" s="14"/>
      <c r="QF83" s="14"/>
      <c r="QG83" s="12"/>
      <c r="QH83" s="12"/>
      <c r="QI83" s="12"/>
      <c r="QJ83" s="12"/>
      <c r="QK83" s="12"/>
      <c r="QL83" s="12"/>
      <c r="QM83" s="12"/>
      <c r="QN83" s="12"/>
      <c r="QO83" s="12"/>
      <c r="QP83" s="12"/>
      <c r="QQ83" s="12"/>
      <c r="QR83" s="12"/>
      <c r="QS83" s="11"/>
      <c r="QT83" s="15"/>
      <c r="QU83" s="13"/>
      <c r="QV83" s="14"/>
      <c r="QW83" s="14"/>
      <c r="QX83" s="12"/>
      <c r="QY83" s="12"/>
      <c r="QZ83" s="12"/>
      <c r="RA83" s="12"/>
      <c r="RB83" s="12"/>
      <c r="RC83" s="12"/>
      <c r="RD83" s="12"/>
      <c r="RE83" s="12"/>
      <c r="RF83" s="12"/>
      <c r="RG83" s="12"/>
      <c r="RH83" s="12"/>
      <c r="RI83" s="12"/>
      <c r="RJ83" s="11"/>
      <c r="RK83" s="15"/>
      <c r="RL83" s="13"/>
      <c r="RM83" s="14"/>
      <c r="RN83" s="14"/>
      <c r="RO83" s="12"/>
      <c r="RP83" s="12"/>
      <c r="RQ83" s="12"/>
      <c r="RR83" s="12"/>
      <c r="RS83" s="12"/>
      <c r="RT83" s="12"/>
      <c r="RU83" s="12"/>
      <c r="RV83" s="12"/>
      <c r="RW83" s="12"/>
      <c r="RX83" s="12"/>
      <c r="RY83" s="12"/>
      <c r="RZ83" s="12"/>
      <c r="SA83" s="11"/>
      <c r="SB83" s="15"/>
      <c r="SC83" s="13"/>
      <c r="SD83" s="14"/>
      <c r="SE83" s="14"/>
      <c r="SF83" s="12"/>
      <c r="SG83" s="12"/>
      <c r="SH83" s="12"/>
      <c r="SI83" s="12"/>
      <c r="SJ83" s="12"/>
      <c r="SK83" s="12"/>
      <c r="SL83" s="12"/>
      <c r="SM83" s="12"/>
      <c r="SN83" s="12"/>
      <c r="SO83" s="12"/>
      <c r="SP83" s="12"/>
      <c r="SQ83" s="12"/>
      <c r="SR83" s="11"/>
      <c r="SS83" s="15"/>
      <c r="ST83" s="13"/>
      <c r="SU83" s="14"/>
      <c r="SV83" s="14"/>
      <c r="SW83" s="12"/>
      <c r="SX83" s="12"/>
      <c r="SY83" s="12"/>
      <c r="SZ83" s="12"/>
      <c r="TA83" s="12"/>
      <c r="TB83" s="12"/>
      <c r="TC83" s="12"/>
      <c r="TD83" s="12"/>
      <c r="TE83" s="12"/>
      <c r="TF83" s="12"/>
      <c r="TG83" s="12"/>
      <c r="TH83" s="12"/>
      <c r="TI83" s="11"/>
      <c r="TJ83" s="15"/>
      <c r="TK83" s="13"/>
      <c r="TL83" s="14"/>
      <c r="TM83" s="14"/>
      <c r="TN83" s="12"/>
      <c r="TO83" s="12"/>
      <c r="TP83" s="12"/>
      <c r="TQ83" s="12"/>
      <c r="TR83" s="12"/>
      <c r="TS83" s="12"/>
      <c r="TT83" s="12"/>
      <c r="TU83" s="12"/>
      <c r="TV83" s="12"/>
      <c r="TW83" s="12"/>
      <c r="TX83" s="12"/>
      <c r="TY83" s="12"/>
      <c r="TZ83" s="11"/>
      <c r="UA83" s="15"/>
      <c r="UB83" s="13"/>
      <c r="UC83" s="14"/>
      <c r="UD83" s="14"/>
      <c r="UE83" s="12"/>
      <c r="UF83" s="12"/>
      <c r="UG83" s="12"/>
      <c r="UH83" s="12"/>
      <c r="UI83" s="12"/>
      <c r="UJ83" s="12"/>
      <c r="UK83" s="12"/>
      <c r="UL83" s="12"/>
      <c r="UM83" s="12"/>
      <c r="UN83" s="12"/>
      <c r="UO83" s="12"/>
      <c r="UP83" s="12"/>
      <c r="UQ83" s="11"/>
      <c r="UR83" s="15"/>
      <c r="US83" s="13"/>
      <c r="UT83" s="14"/>
      <c r="UU83" s="14"/>
      <c r="UV83" s="12"/>
      <c r="UW83" s="12"/>
      <c r="UX83" s="12"/>
      <c r="UY83" s="12"/>
      <c r="UZ83" s="12"/>
      <c r="VA83" s="12"/>
      <c r="VB83" s="12"/>
      <c r="VC83" s="12"/>
      <c r="VD83" s="12"/>
      <c r="VE83" s="12"/>
      <c r="VF83" s="12"/>
      <c r="VG83" s="12"/>
      <c r="VH83" s="11"/>
      <c r="VI83" s="15"/>
      <c r="VJ83" s="13"/>
      <c r="VK83" s="14"/>
      <c r="VL83" s="14"/>
      <c r="VM83" s="12"/>
      <c r="VN83" s="12"/>
      <c r="VO83" s="12"/>
      <c r="VP83" s="12"/>
      <c r="VQ83" s="12"/>
      <c r="VR83" s="12"/>
      <c r="VS83" s="12"/>
      <c r="VT83" s="12"/>
      <c r="VU83" s="12"/>
      <c r="VV83" s="12"/>
      <c r="VW83" s="12"/>
      <c r="VX83" s="12"/>
      <c r="VY83" s="11"/>
      <c r="VZ83" s="15"/>
      <c r="WA83" s="13"/>
      <c r="WB83" s="14"/>
      <c r="WC83" s="14"/>
      <c r="WD83" s="12"/>
      <c r="WE83" s="12"/>
      <c r="WF83" s="12"/>
      <c r="WG83" s="12"/>
      <c r="WH83" s="12"/>
      <c r="WI83" s="12"/>
      <c r="WJ83" s="12"/>
      <c r="WK83" s="12"/>
      <c r="WL83" s="12"/>
      <c r="WM83" s="12"/>
      <c r="WN83" s="12"/>
      <c r="WO83" s="12"/>
      <c r="WP83" s="11"/>
      <c r="WQ83" s="15"/>
      <c r="WR83" s="13"/>
      <c r="WS83" s="14"/>
      <c r="WT83" s="14"/>
      <c r="WU83" s="12"/>
      <c r="WV83" s="12"/>
      <c r="WW83" s="12"/>
      <c r="WX83" s="12"/>
      <c r="WY83" s="12"/>
      <c r="WZ83" s="12"/>
      <c r="XA83" s="12"/>
      <c r="XB83" s="12"/>
      <c r="XC83" s="12"/>
      <c r="XD83" s="12"/>
      <c r="XE83" s="12"/>
      <c r="XF83" s="12"/>
      <c r="XG83" s="11"/>
      <c r="XH83" s="15"/>
      <c r="XI83" s="13"/>
      <c r="XJ83" s="14"/>
      <c r="XK83" s="14"/>
      <c r="XL83" s="12"/>
      <c r="XM83" s="12"/>
      <c r="XN83" s="12"/>
      <c r="XO83" s="12"/>
      <c r="XP83" s="12"/>
      <c r="XQ83" s="12"/>
      <c r="XR83" s="12"/>
      <c r="XS83" s="12"/>
      <c r="XT83" s="12"/>
      <c r="XU83" s="12"/>
      <c r="XV83" s="12"/>
      <c r="XW83" s="12"/>
      <c r="XX83" s="11"/>
      <c r="XY83" s="15"/>
      <c r="XZ83" s="13"/>
      <c r="YA83" s="14"/>
      <c r="YB83" s="14"/>
      <c r="YC83" s="12"/>
      <c r="YD83" s="12"/>
      <c r="YE83" s="12"/>
      <c r="YF83" s="12"/>
      <c r="YG83" s="12"/>
      <c r="YH83" s="12"/>
      <c r="YI83" s="12"/>
      <c r="YJ83" s="12"/>
      <c r="YK83" s="12"/>
      <c r="YL83" s="12"/>
      <c r="YM83" s="12"/>
      <c r="YN83" s="12"/>
      <c r="YO83" s="11"/>
      <c r="YP83" s="15"/>
      <c r="YQ83" s="13"/>
      <c r="YR83" s="14"/>
      <c r="YS83" s="14"/>
      <c r="YT83" s="12"/>
      <c r="YU83" s="12"/>
      <c r="YV83" s="12"/>
      <c r="YW83" s="12"/>
      <c r="YX83" s="12"/>
      <c r="YY83" s="12"/>
      <c r="YZ83" s="12"/>
      <c r="ZA83" s="12"/>
      <c r="ZB83" s="12"/>
      <c r="ZC83" s="12"/>
      <c r="ZD83" s="12"/>
      <c r="ZE83" s="12"/>
      <c r="ZF83" s="11"/>
      <c r="ZG83" s="15"/>
      <c r="ZH83" s="13"/>
      <c r="ZI83" s="14"/>
      <c r="ZJ83" s="14"/>
      <c r="ZK83" s="12"/>
      <c r="ZL83" s="12"/>
      <c r="ZM83" s="12"/>
      <c r="ZN83" s="12"/>
      <c r="ZO83" s="12"/>
      <c r="ZP83" s="12"/>
      <c r="ZQ83" s="12"/>
      <c r="ZR83" s="12"/>
      <c r="ZS83" s="12"/>
      <c r="ZT83" s="12"/>
      <c r="ZU83" s="12"/>
      <c r="ZV83" s="12"/>
      <c r="ZW83" s="11"/>
      <c r="ZX83" s="15"/>
      <c r="ZY83" s="13"/>
      <c r="ZZ83" s="14"/>
      <c r="AAA83" s="14"/>
      <c r="AAB83" s="12"/>
      <c r="AAC83" s="12"/>
      <c r="AAD83" s="12"/>
      <c r="AAE83" s="12"/>
      <c r="AAF83" s="12"/>
      <c r="AAG83" s="12"/>
      <c r="AAH83" s="12"/>
      <c r="AAI83" s="12"/>
      <c r="AAJ83" s="12"/>
      <c r="AAK83" s="12"/>
      <c r="AAL83" s="12"/>
      <c r="AAM83" s="12"/>
      <c r="AAN83" s="11"/>
      <c r="AAO83" s="15"/>
      <c r="AAP83" s="13"/>
      <c r="AAQ83" s="14"/>
      <c r="AAR83" s="14"/>
      <c r="AAS83" s="12"/>
      <c r="AAT83" s="12"/>
      <c r="AAU83" s="12"/>
      <c r="AAV83" s="12"/>
      <c r="AAW83" s="12"/>
      <c r="AAX83" s="12"/>
      <c r="AAY83" s="12"/>
      <c r="AAZ83" s="12"/>
      <c r="ABA83" s="12"/>
      <c r="ABB83" s="12"/>
      <c r="ABC83" s="12"/>
      <c r="ABD83" s="12"/>
      <c r="ABE83" s="11"/>
      <c r="ABF83" s="15"/>
      <c r="ABG83" s="13"/>
      <c r="ABH83" s="14"/>
      <c r="ABI83" s="14"/>
      <c r="ABJ83" s="12"/>
      <c r="ABK83" s="12"/>
      <c r="ABL83" s="12"/>
      <c r="ABM83" s="12"/>
      <c r="ABN83" s="12"/>
      <c r="ABO83" s="12"/>
      <c r="ABP83" s="12"/>
      <c r="ABQ83" s="12"/>
      <c r="ABR83" s="12"/>
      <c r="ABS83" s="12"/>
      <c r="ABT83" s="12"/>
      <c r="ABU83" s="12"/>
      <c r="ABV83" s="11"/>
      <c r="ABW83" s="15"/>
      <c r="ABX83" s="13"/>
      <c r="ABY83" s="14"/>
      <c r="ABZ83" s="14"/>
      <c r="ACA83" s="12"/>
      <c r="ACB83" s="12"/>
      <c r="ACC83" s="12"/>
      <c r="ACD83" s="12"/>
      <c r="ACE83" s="12"/>
      <c r="ACF83" s="12"/>
      <c r="ACG83" s="12"/>
      <c r="ACH83" s="12"/>
      <c r="ACI83" s="12"/>
      <c r="ACJ83" s="12"/>
      <c r="ACK83" s="12"/>
      <c r="ACL83" s="12"/>
      <c r="ACM83" s="11"/>
      <c r="ACN83" s="15"/>
      <c r="ACO83" s="13"/>
      <c r="ACP83" s="14"/>
      <c r="ACQ83" s="14"/>
      <c r="ACR83" s="12"/>
      <c r="ACS83" s="12"/>
      <c r="ACT83" s="12"/>
      <c r="ACU83" s="12"/>
      <c r="ACV83" s="12"/>
      <c r="ACW83" s="12"/>
      <c r="ACX83" s="12"/>
      <c r="ACY83" s="12"/>
      <c r="ACZ83" s="12"/>
      <c r="ADA83" s="12"/>
      <c r="ADB83" s="12"/>
      <c r="ADC83" s="12"/>
      <c r="ADD83" s="11"/>
      <c r="ADE83" s="15"/>
      <c r="ADF83" s="13"/>
      <c r="ADG83" s="14"/>
      <c r="ADH83" s="14"/>
      <c r="ADI83" s="12"/>
      <c r="ADJ83" s="12"/>
      <c r="ADK83" s="12"/>
      <c r="ADL83" s="12"/>
      <c r="ADM83" s="12"/>
      <c r="ADN83" s="12"/>
      <c r="ADO83" s="12"/>
      <c r="ADP83" s="12"/>
      <c r="ADQ83" s="12"/>
      <c r="ADR83" s="12"/>
      <c r="ADS83" s="12"/>
      <c r="ADT83" s="12"/>
      <c r="ADU83" s="11"/>
      <c r="ADV83" s="15"/>
      <c r="ADW83" s="13"/>
      <c r="ADX83" s="14"/>
      <c r="ADY83" s="14"/>
      <c r="ADZ83" s="12"/>
      <c r="AEA83" s="12"/>
      <c r="AEB83" s="12"/>
      <c r="AEC83" s="12"/>
      <c r="AED83" s="12"/>
      <c r="AEE83" s="12"/>
      <c r="AEF83" s="12"/>
      <c r="AEG83" s="12"/>
      <c r="AEH83" s="12"/>
      <c r="AEI83" s="12"/>
      <c r="AEJ83" s="12"/>
      <c r="AEK83" s="12"/>
      <c r="AEL83" s="11"/>
      <c r="AEM83" s="15"/>
      <c r="AEN83" s="13"/>
      <c r="AEO83" s="14"/>
      <c r="AEP83" s="14"/>
      <c r="AEQ83" s="12"/>
      <c r="AER83" s="12"/>
      <c r="AES83" s="12"/>
      <c r="AET83" s="12"/>
      <c r="AEU83" s="12"/>
      <c r="AEV83" s="12"/>
      <c r="AEW83" s="12"/>
      <c r="AEX83" s="12"/>
      <c r="AEY83" s="12"/>
      <c r="AEZ83" s="12"/>
      <c r="AFA83" s="12"/>
      <c r="AFB83" s="12"/>
      <c r="AFC83" s="11"/>
      <c r="AFD83" s="15"/>
      <c r="AFE83" s="13"/>
      <c r="AFF83" s="14"/>
      <c r="AFG83" s="14"/>
      <c r="AFH83" s="12"/>
      <c r="AFI83" s="12"/>
      <c r="AFJ83" s="12"/>
      <c r="AFK83" s="12"/>
      <c r="AFL83" s="12"/>
      <c r="AFM83" s="12"/>
      <c r="AFN83" s="12"/>
      <c r="AFO83" s="12"/>
      <c r="AFP83" s="12"/>
      <c r="AFQ83" s="12"/>
      <c r="AFR83" s="12"/>
      <c r="AFS83" s="12"/>
      <c r="AFT83" s="11"/>
      <c r="AFU83" s="15"/>
      <c r="AFV83" s="13"/>
      <c r="AFW83" s="14"/>
      <c r="AFX83" s="14"/>
      <c r="AFY83" s="12"/>
      <c r="AFZ83" s="12"/>
      <c r="AGA83" s="12"/>
      <c r="AGB83" s="12"/>
      <c r="AGC83" s="12"/>
      <c r="AGD83" s="12"/>
      <c r="AGE83" s="12"/>
      <c r="AGF83" s="12"/>
      <c r="AGG83" s="12"/>
      <c r="AGH83" s="12"/>
      <c r="AGI83" s="12"/>
      <c r="AGJ83" s="12"/>
      <c r="AGK83" s="11"/>
      <c r="AGL83" s="15"/>
      <c r="AGM83" s="13"/>
      <c r="AGN83" s="14"/>
      <c r="AGO83" s="14"/>
      <c r="AGP83" s="12"/>
      <c r="AGQ83" s="12"/>
      <c r="AGR83" s="12"/>
      <c r="AGS83" s="12"/>
      <c r="AGT83" s="12"/>
      <c r="AGU83" s="12"/>
      <c r="AGV83" s="12"/>
      <c r="AGW83" s="12"/>
      <c r="AGX83" s="12"/>
      <c r="AGY83" s="12"/>
      <c r="AGZ83" s="12"/>
      <c r="AHA83" s="12"/>
      <c r="AHB83" s="11"/>
      <c r="AHC83" s="15"/>
      <c r="AHD83" s="13"/>
      <c r="AHE83" s="14"/>
      <c r="AHF83" s="14"/>
      <c r="AHG83" s="12"/>
      <c r="AHH83" s="12"/>
      <c r="AHI83" s="12"/>
      <c r="AHJ83" s="12"/>
      <c r="AHK83" s="12"/>
      <c r="AHL83" s="12"/>
      <c r="AHM83" s="12"/>
      <c r="AHN83" s="12"/>
      <c r="AHO83" s="12"/>
      <c r="AHP83" s="12"/>
      <c r="AHQ83" s="12"/>
      <c r="AHR83" s="12"/>
      <c r="AHS83" s="11"/>
      <c r="AHT83" s="15"/>
      <c r="AHU83" s="13"/>
      <c r="AHV83" s="14"/>
      <c r="AHW83" s="14"/>
      <c r="AHX83" s="12"/>
      <c r="AHY83" s="12"/>
      <c r="AHZ83" s="12"/>
      <c r="AIA83" s="12"/>
      <c r="AIB83" s="12"/>
      <c r="AIC83" s="12"/>
      <c r="AID83" s="12"/>
      <c r="AIE83" s="12"/>
      <c r="AIF83" s="12"/>
      <c r="AIG83" s="12"/>
      <c r="AIH83" s="12"/>
      <c r="AII83" s="12"/>
      <c r="AIJ83" s="11"/>
      <c r="AIK83" s="15"/>
      <c r="AIL83" s="13"/>
      <c r="AIM83" s="14"/>
      <c r="AIN83" s="14"/>
      <c r="AIO83" s="12"/>
      <c r="AIP83" s="12"/>
      <c r="AIQ83" s="12"/>
      <c r="AIR83" s="12"/>
      <c r="AIS83" s="12"/>
      <c r="AIT83" s="12"/>
      <c r="AIU83" s="12"/>
      <c r="AIV83" s="12"/>
      <c r="AIW83" s="12"/>
      <c r="AIX83" s="12"/>
      <c r="AIY83" s="12"/>
      <c r="AIZ83" s="12"/>
      <c r="AJA83" s="11"/>
      <c r="AJB83" s="15"/>
      <c r="AJC83" s="13"/>
      <c r="AJD83" s="14"/>
      <c r="AJE83" s="14"/>
      <c r="AJF83" s="12"/>
      <c r="AJG83" s="12"/>
      <c r="AJH83" s="12"/>
      <c r="AJI83" s="12"/>
      <c r="AJJ83" s="12"/>
      <c r="AJK83" s="12"/>
      <c r="AJL83" s="12"/>
      <c r="AJM83" s="12"/>
      <c r="AJN83" s="12"/>
      <c r="AJO83" s="12"/>
      <c r="AJP83" s="12"/>
      <c r="AJQ83" s="12"/>
      <c r="AJR83" s="11"/>
      <c r="AJS83" s="15"/>
      <c r="AJT83" s="13"/>
      <c r="AJU83" s="14"/>
      <c r="AJV83" s="14"/>
      <c r="AJW83" s="12"/>
      <c r="AJX83" s="12"/>
      <c r="AJY83" s="12"/>
      <c r="AJZ83" s="12"/>
      <c r="AKA83" s="12"/>
      <c r="AKB83" s="12"/>
      <c r="AKC83" s="12"/>
      <c r="AKD83" s="12"/>
      <c r="AKE83" s="12"/>
      <c r="AKF83" s="12"/>
      <c r="AKG83" s="12"/>
      <c r="AKH83" s="12"/>
      <c r="AKI83" s="11"/>
      <c r="AKJ83" s="15"/>
      <c r="AKK83" s="13"/>
      <c r="AKL83" s="14"/>
      <c r="AKM83" s="14"/>
      <c r="AKN83" s="12"/>
      <c r="AKO83" s="12"/>
      <c r="AKP83" s="12"/>
      <c r="AKQ83" s="12"/>
      <c r="AKR83" s="12"/>
      <c r="AKS83" s="12"/>
      <c r="AKT83" s="12"/>
      <c r="AKU83" s="12"/>
      <c r="AKV83" s="12"/>
      <c r="AKW83" s="12"/>
      <c r="AKX83" s="12"/>
      <c r="AKY83" s="12"/>
      <c r="AKZ83" s="11"/>
      <c r="ALA83" s="15"/>
      <c r="ALB83" s="13"/>
      <c r="ALC83" s="14"/>
      <c r="ALD83" s="14"/>
      <c r="ALE83" s="12"/>
      <c r="ALF83" s="12"/>
      <c r="ALG83" s="12"/>
      <c r="ALH83" s="12"/>
      <c r="ALI83" s="12"/>
      <c r="ALJ83" s="12"/>
      <c r="ALK83" s="12"/>
      <c r="ALL83" s="12"/>
      <c r="ALM83" s="12"/>
      <c r="ALN83" s="12"/>
      <c r="ALO83" s="12"/>
      <c r="ALP83" s="12"/>
      <c r="ALQ83" s="11"/>
      <c r="ALR83" s="15"/>
      <c r="ALS83" s="13"/>
      <c r="ALT83" s="14"/>
      <c r="ALU83" s="14"/>
      <c r="ALV83" s="12"/>
      <c r="ALW83" s="12"/>
      <c r="ALX83" s="12"/>
      <c r="ALY83" s="12"/>
      <c r="ALZ83" s="12"/>
      <c r="AMA83" s="12"/>
      <c r="AMB83" s="12"/>
      <c r="AMC83" s="12"/>
      <c r="AMD83" s="12"/>
      <c r="AME83" s="12"/>
      <c r="AMF83" s="12"/>
      <c r="AMG83" s="12"/>
      <c r="AMH83" s="11"/>
      <c r="AMI83" s="15"/>
      <c r="AMJ83" s="13"/>
      <c r="AMK83" s="14"/>
      <c r="AML83" s="14"/>
      <c r="AMM83" s="12"/>
      <c r="AMN83" s="12"/>
      <c r="AMO83" s="12"/>
      <c r="AMP83" s="12"/>
      <c r="AMQ83" s="12"/>
      <c r="AMR83" s="12"/>
      <c r="AMS83" s="12"/>
      <c r="AMT83" s="12"/>
      <c r="AMU83" s="12"/>
      <c r="AMV83" s="12"/>
      <c r="AMW83" s="12"/>
      <c r="AMX83" s="12"/>
      <c r="AMY83" s="11"/>
      <c r="AMZ83" s="15"/>
      <c r="ANA83" s="13"/>
      <c r="ANB83" s="14"/>
      <c r="ANC83" s="14"/>
      <c r="AND83" s="12"/>
      <c r="ANE83" s="12"/>
      <c r="ANF83" s="12"/>
      <c r="ANG83" s="12"/>
      <c r="ANH83" s="12"/>
      <c r="ANI83" s="12"/>
      <c r="ANJ83" s="12"/>
      <c r="ANK83" s="12"/>
      <c r="ANL83" s="12"/>
      <c r="ANM83" s="12"/>
      <c r="ANN83" s="12"/>
      <c r="ANO83" s="12"/>
      <c r="ANP83" s="11"/>
      <c r="ANQ83" s="15"/>
      <c r="ANR83" s="13"/>
      <c r="ANS83" s="14"/>
      <c r="ANT83" s="14"/>
      <c r="ANU83" s="12"/>
      <c r="ANV83" s="12"/>
      <c r="ANW83" s="12"/>
      <c r="ANX83" s="12"/>
      <c r="ANY83" s="12"/>
      <c r="ANZ83" s="12"/>
      <c r="AOA83" s="12"/>
      <c r="AOB83" s="12"/>
      <c r="AOC83" s="12"/>
      <c r="AOD83" s="12"/>
      <c r="AOE83" s="12"/>
      <c r="AOF83" s="12"/>
      <c r="AOG83" s="11"/>
      <c r="AOH83" s="15"/>
      <c r="AOI83" s="13"/>
      <c r="AOJ83" s="14"/>
      <c r="AOK83" s="14"/>
      <c r="AOL83" s="12"/>
      <c r="AOM83" s="12"/>
      <c r="AON83" s="12"/>
      <c r="AOO83" s="12"/>
      <c r="AOP83" s="12"/>
      <c r="AOQ83" s="12"/>
      <c r="AOR83" s="12"/>
      <c r="AOS83" s="12"/>
      <c r="AOT83" s="12"/>
      <c r="AOU83" s="12"/>
      <c r="AOV83" s="12"/>
      <c r="AOW83" s="12"/>
      <c r="AOX83" s="11"/>
      <c r="AOY83" s="15"/>
      <c r="AOZ83" s="13"/>
      <c r="APA83" s="14"/>
      <c r="APB83" s="14"/>
      <c r="APC83" s="12"/>
      <c r="APD83" s="12"/>
      <c r="APE83" s="12"/>
      <c r="APF83" s="12"/>
      <c r="APG83" s="12"/>
      <c r="APH83" s="12"/>
      <c r="API83" s="12"/>
      <c r="APJ83" s="12"/>
      <c r="APK83" s="12"/>
      <c r="APL83" s="12"/>
      <c r="APM83" s="12"/>
      <c r="APN83" s="12"/>
      <c r="APO83" s="11"/>
      <c r="APP83" s="15"/>
      <c r="APQ83" s="13"/>
      <c r="APR83" s="14"/>
      <c r="APS83" s="14"/>
      <c r="APT83" s="12"/>
      <c r="APU83" s="12"/>
      <c r="APV83" s="12"/>
      <c r="APW83" s="12"/>
      <c r="APX83" s="12"/>
      <c r="APY83" s="12"/>
      <c r="APZ83" s="12"/>
      <c r="AQA83" s="12"/>
      <c r="AQB83" s="12"/>
      <c r="AQC83" s="12"/>
      <c r="AQD83" s="12"/>
      <c r="AQE83" s="12"/>
      <c r="AQF83" s="11"/>
      <c r="AQG83" s="15"/>
      <c r="AQH83" s="13"/>
      <c r="AQI83" s="14"/>
      <c r="AQJ83" s="14"/>
      <c r="AQK83" s="12"/>
      <c r="AQL83" s="12"/>
      <c r="AQM83" s="12"/>
      <c r="AQN83" s="12"/>
      <c r="AQO83" s="12"/>
      <c r="AQP83" s="12"/>
      <c r="AQQ83" s="12"/>
      <c r="AQR83" s="12"/>
      <c r="AQS83" s="12"/>
      <c r="AQT83" s="12"/>
      <c r="AQU83" s="12"/>
      <c r="AQV83" s="12"/>
      <c r="AQW83" s="11"/>
      <c r="AQX83" s="15"/>
      <c r="AQY83" s="13"/>
      <c r="AQZ83" s="14"/>
      <c r="ARA83" s="14"/>
      <c r="ARB83" s="12"/>
      <c r="ARC83" s="12"/>
      <c r="ARD83" s="12"/>
      <c r="ARE83" s="12"/>
      <c r="ARF83" s="12"/>
      <c r="ARG83" s="12"/>
      <c r="ARH83" s="12"/>
      <c r="ARI83" s="12"/>
      <c r="ARJ83" s="12"/>
      <c r="ARK83" s="12"/>
      <c r="ARL83" s="12"/>
      <c r="ARM83" s="12"/>
      <c r="ARN83" s="11"/>
      <c r="ARO83" s="15"/>
      <c r="ARP83" s="13"/>
      <c r="ARQ83" s="14"/>
      <c r="ARR83" s="14"/>
      <c r="ARS83" s="12"/>
      <c r="ART83" s="12"/>
      <c r="ARU83" s="12"/>
      <c r="ARV83" s="12"/>
      <c r="ARW83" s="12"/>
      <c r="ARX83" s="12"/>
      <c r="ARY83" s="12"/>
      <c r="ARZ83" s="12"/>
      <c r="ASA83" s="12"/>
      <c r="ASB83" s="12"/>
      <c r="ASC83" s="12"/>
      <c r="ASD83" s="12"/>
      <c r="ASE83" s="11"/>
      <c r="ASF83" s="15"/>
      <c r="ASG83" s="13"/>
      <c r="ASH83" s="14"/>
      <c r="ASI83" s="14"/>
      <c r="ASJ83" s="12"/>
      <c r="ASK83" s="12"/>
      <c r="ASL83" s="12"/>
      <c r="ASM83" s="12"/>
      <c r="ASN83" s="12"/>
      <c r="ASO83" s="12"/>
      <c r="ASP83" s="12"/>
      <c r="ASQ83" s="12"/>
      <c r="ASR83" s="12"/>
      <c r="ASS83" s="12"/>
      <c r="AST83" s="12"/>
      <c r="ASU83" s="12"/>
      <c r="ASV83" s="11"/>
      <c r="ASW83" s="15"/>
      <c r="ASX83" s="13"/>
      <c r="ASY83" s="14"/>
      <c r="ASZ83" s="14"/>
      <c r="ATA83" s="12"/>
      <c r="ATB83" s="12"/>
      <c r="ATC83" s="12"/>
      <c r="ATD83" s="12"/>
      <c r="ATE83" s="12"/>
      <c r="ATF83" s="12"/>
      <c r="ATG83" s="12"/>
      <c r="ATH83" s="12"/>
      <c r="ATI83" s="12"/>
      <c r="ATJ83" s="12"/>
      <c r="ATK83" s="12"/>
      <c r="ATL83" s="12"/>
      <c r="ATM83" s="11"/>
      <c r="ATN83" s="15"/>
      <c r="ATO83" s="13"/>
      <c r="ATP83" s="14"/>
      <c r="ATQ83" s="14"/>
      <c r="ATR83" s="12"/>
      <c r="ATS83" s="12"/>
      <c r="ATT83" s="12"/>
      <c r="ATU83" s="12"/>
      <c r="ATV83" s="12"/>
      <c r="ATW83" s="12"/>
      <c r="ATX83" s="12"/>
      <c r="ATY83" s="12"/>
      <c r="ATZ83" s="12"/>
      <c r="AUA83" s="12"/>
      <c r="AUB83" s="12"/>
      <c r="AUC83" s="12"/>
      <c r="AUD83" s="11"/>
      <c r="AUE83" s="15"/>
      <c r="AUF83" s="13"/>
      <c r="AUG83" s="14"/>
      <c r="AUH83" s="14"/>
      <c r="AUI83" s="12"/>
      <c r="AUJ83" s="12"/>
      <c r="AUK83" s="12"/>
      <c r="AUL83" s="12"/>
      <c r="AUM83" s="12"/>
      <c r="AUN83" s="12"/>
      <c r="AUO83" s="12"/>
      <c r="AUP83" s="12"/>
      <c r="AUQ83" s="12"/>
      <c r="AUR83" s="12"/>
      <c r="AUS83" s="12"/>
      <c r="AUT83" s="12"/>
      <c r="AUU83" s="11"/>
      <c r="AUV83" s="15"/>
      <c r="AUW83" s="13"/>
      <c r="AUX83" s="14"/>
      <c r="AUY83" s="14"/>
      <c r="AUZ83" s="12"/>
      <c r="AVA83" s="12"/>
      <c r="AVB83" s="12"/>
      <c r="AVC83" s="12"/>
      <c r="AVD83" s="12"/>
      <c r="AVE83" s="12"/>
      <c r="AVF83" s="12"/>
      <c r="AVG83" s="12"/>
      <c r="AVH83" s="12"/>
      <c r="AVI83" s="12"/>
      <c r="AVJ83" s="12"/>
      <c r="AVK83" s="12"/>
      <c r="AVL83" s="11"/>
      <c r="AVM83" s="15"/>
      <c r="AVN83" s="13"/>
      <c r="AVO83" s="14"/>
      <c r="AVP83" s="14"/>
      <c r="AVQ83" s="12"/>
      <c r="AVR83" s="12"/>
      <c r="AVS83" s="12"/>
      <c r="AVT83" s="12"/>
      <c r="AVU83" s="12"/>
      <c r="AVV83" s="12"/>
      <c r="AVW83" s="12"/>
      <c r="AVX83" s="12"/>
      <c r="AVY83" s="12"/>
      <c r="AVZ83" s="12"/>
      <c r="AWA83" s="12"/>
      <c r="AWB83" s="12"/>
      <c r="AWC83" s="11"/>
      <c r="AWD83" s="15"/>
      <c r="AWE83" s="13"/>
      <c r="AWF83" s="14"/>
      <c r="AWG83" s="14"/>
      <c r="AWH83" s="12"/>
      <c r="AWI83" s="12"/>
      <c r="AWJ83" s="12"/>
      <c r="AWK83" s="12"/>
      <c r="AWL83" s="12"/>
      <c r="AWM83" s="12"/>
      <c r="AWN83" s="12"/>
      <c r="AWO83" s="12"/>
      <c r="AWP83" s="12"/>
      <c r="AWQ83" s="12"/>
      <c r="AWR83" s="12"/>
      <c r="AWS83" s="12"/>
      <c r="AWT83" s="11"/>
      <c r="AWU83" s="15"/>
      <c r="AWV83" s="13"/>
      <c r="AWW83" s="14"/>
      <c r="AWX83" s="14"/>
      <c r="AWY83" s="12"/>
      <c r="AWZ83" s="12"/>
      <c r="AXA83" s="12"/>
      <c r="AXB83" s="12"/>
      <c r="AXC83" s="12"/>
      <c r="AXD83" s="12"/>
      <c r="AXE83" s="12"/>
      <c r="AXF83" s="12"/>
      <c r="AXG83" s="12"/>
      <c r="AXH83" s="12"/>
      <c r="AXI83" s="12"/>
      <c r="AXJ83" s="12"/>
      <c r="AXK83" s="11"/>
      <c r="AXL83" s="15"/>
      <c r="AXM83" s="13"/>
      <c r="AXN83" s="14"/>
      <c r="AXO83" s="14"/>
      <c r="AXP83" s="12"/>
      <c r="AXQ83" s="12"/>
      <c r="AXR83" s="12"/>
      <c r="AXS83" s="12"/>
      <c r="AXT83" s="12"/>
      <c r="AXU83" s="12"/>
      <c r="AXV83" s="12"/>
      <c r="AXW83" s="12"/>
      <c r="AXX83" s="12"/>
      <c r="AXY83" s="12"/>
      <c r="AXZ83" s="12"/>
      <c r="AYA83" s="12"/>
      <c r="AYB83" s="11"/>
      <c r="AYC83" s="15"/>
      <c r="AYD83" s="13"/>
      <c r="AYE83" s="14"/>
      <c r="AYF83" s="14"/>
      <c r="AYG83" s="12"/>
      <c r="AYH83" s="12"/>
      <c r="AYI83" s="12"/>
      <c r="AYJ83" s="12"/>
      <c r="AYK83" s="12"/>
      <c r="AYL83" s="12"/>
      <c r="AYM83" s="12"/>
      <c r="AYN83" s="12"/>
      <c r="AYO83" s="12"/>
      <c r="AYP83" s="12"/>
      <c r="AYQ83" s="12"/>
      <c r="AYR83" s="12"/>
      <c r="AYS83" s="11"/>
      <c r="AYT83" s="15"/>
      <c r="AYU83" s="13"/>
      <c r="AYV83" s="14"/>
      <c r="AYW83" s="14"/>
      <c r="AYX83" s="12"/>
      <c r="AYY83" s="12"/>
      <c r="AYZ83" s="12"/>
      <c r="AZA83" s="12"/>
      <c r="AZB83" s="12"/>
      <c r="AZC83" s="12"/>
      <c r="AZD83" s="12"/>
      <c r="AZE83" s="12"/>
      <c r="AZF83" s="12"/>
      <c r="AZG83" s="12"/>
      <c r="AZH83" s="12"/>
      <c r="AZI83" s="12"/>
      <c r="AZJ83" s="11"/>
      <c r="AZK83" s="15"/>
      <c r="AZL83" s="13"/>
      <c r="AZM83" s="14"/>
      <c r="AZN83" s="14"/>
      <c r="AZO83" s="12"/>
      <c r="AZP83" s="12"/>
      <c r="AZQ83" s="12"/>
      <c r="AZR83" s="12"/>
      <c r="AZS83" s="12"/>
      <c r="AZT83" s="12"/>
      <c r="AZU83" s="12"/>
      <c r="AZV83" s="12"/>
      <c r="AZW83" s="12"/>
      <c r="AZX83" s="12"/>
      <c r="AZY83" s="12"/>
      <c r="AZZ83" s="12"/>
      <c r="BAA83" s="11"/>
      <c r="BAB83" s="15"/>
      <c r="BAC83" s="13"/>
      <c r="BAD83" s="14"/>
      <c r="BAE83" s="14"/>
      <c r="BAF83" s="12"/>
      <c r="BAG83" s="12"/>
      <c r="BAH83" s="12"/>
      <c r="BAI83" s="12"/>
      <c r="BAJ83" s="12"/>
      <c r="BAK83" s="12"/>
      <c r="BAL83" s="12"/>
      <c r="BAM83" s="12"/>
      <c r="BAN83" s="12"/>
      <c r="BAO83" s="12"/>
      <c r="BAP83" s="12"/>
      <c r="BAQ83" s="12"/>
      <c r="BAR83" s="11"/>
      <c r="BAS83" s="15"/>
      <c r="BAT83" s="13"/>
      <c r="BAU83" s="14"/>
      <c r="BAV83" s="14"/>
      <c r="BAW83" s="12"/>
      <c r="BAX83" s="12"/>
      <c r="BAY83" s="12"/>
      <c r="BAZ83" s="12"/>
      <c r="BBA83" s="12"/>
      <c r="BBB83" s="12"/>
      <c r="BBC83" s="12"/>
      <c r="BBD83" s="12"/>
      <c r="BBE83" s="12"/>
      <c r="BBF83" s="12"/>
      <c r="BBG83" s="12"/>
      <c r="BBH83" s="12"/>
      <c r="BBI83" s="11"/>
      <c r="BBJ83" s="15"/>
      <c r="BBK83" s="13"/>
      <c r="BBL83" s="14"/>
      <c r="BBM83" s="14"/>
      <c r="BBN83" s="12"/>
      <c r="BBO83" s="12"/>
      <c r="BBP83" s="12"/>
      <c r="BBQ83" s="12"/>
      <c r="BBR83" s="12"/>
      <c r="BBS83" s="12"/>
      <c r="BBT83" s="12"/>
      <c r="BBU83" s="12"/>
      <c r="BBV83" s="12"/>
      <c r="BBW83" s="12"/>
      <c r="BBX83" s="12"/>
      <c r="BBY83" s="12"/>
      <c r="BBZ83" s="11"/>
      <c r="BCA83" s="15"/>
      <c r="BCB83" s="13"/>
      <c r="BCC83" s="14"/>
      <c r="BCD83" s="14"/>
      <c r="BCE83" s="12"/>
      <c r="BCF83" s="12"/>
      <c r="BCG83" s="12"/>
      <c r="BCH83" s="12"/>
      <c r="BCI83" s="12"/>
      <c r="BCJ83" s="12"/>
      <c r="BCK83" s="12"/>
      <c r="BCL83" s="12"/>
      <c r="BCM83" s="12"/>
      <c r="BCN83" s="12"/>
      <c r="BCO83" s="12"/>
      <c r="BCP83" s="12"/>
      <c r="BCQ83" s="11"/>
      <c r="BCR83" s="15"/>
      <c r="BCS83" s="13"/>
      <c r="BCT83" s="14"/>
      <c r="BCU83" s="14"/>
      <c r="BCV83" s="12"/>
      <c r="BCW83" s="12"/>
      <c r="BCX83" s="12"/>
      <c r="BCY83" s="12"/>
      <c r="BCZ83" s="12"/>
      <c r="BDA83" s="12"/>
      <c r="BDB83" s="12"/>
      <c r="BDC83" s="12"/>
      <c r="BDD83" s="12"/>
      <c r="BDE83" s="12"/>
      <c r="BDF83" s="12"/>
      <c r="BDG83" s="12"/>
      <c r="BDH83" s="11"/>
      <c r="BDI83" s="15"/>
      <c r="BDJ83" s="13"/>
      <c r="BDK83" s="14"/>
      <c r="BDL83" s="14"/>
      <c r="BDM83" s="12"/>
      <c r="BDN83" s="12"/>
      <c r="BDO83" s="12"/>
      <c r="BDP83" s="12"/>
      <c r="BDQ83" s="12"/>
      <c r="BDR83" s="12"/>
      <c r="BDS83" s="12"/>
      <c r="BDT83" s="12"/>
      <c r="BDU83" s="12"/>
      <c r="BDV83" s="12"/>
      <c r="BDW83" s="12"/>
      <c r="BDX83" s="12"/>
      <c r="BDY83" s="11"/>
      <c r="BDZ83" s="15"/>
      <c r="BEA83" s="13"/>
      <c r="BEB83" s="14"/>
      <c r="BEC83" s="14"/>
      <c r="BED83" s="12"/>
      <c r="BEE83" s="12"/>
      <c r="BEF83" s="12"/>
      <c r="BEG83" s="12"/>
      <c r="BEH83" s="12"/>
      <c r="BEI83" s="12"/>
      <c r="BEJ83" s="12"/>
      <c r="BEK83" s="12"/>
      <c r="BEL83" s="12"/>
      <c r="BEM83" s="12"/>
      <c r="BEN83" s="12"/>
      <c r="BEO83" s="12"/>
      <c r="BEP83" s="11"/>
      <c r="BEQ83" s="15"/>
      <c r="BER83" s="13"/>
      <c r="BES83" s="14"/>
      <c r="BET83" s="14"/>
      <c r="BEU83" s="12"/>
      <c r="BEV83" s="12"/>
      <c r="BEW83" s="12"/>
      <c r="BEX83" s="12"/>
      <c r="BEY83" s="12"/>
      <c r="BEZ83" s="12"/>
      <c r="BFA83" s="12"/>
      <c r="BFB83" s="12"/>
      <c r="BFC83" s="12"/>
      <c r="BFD83" s="12"/>
      <c r="BFE83" s="12"/>
      <c r="BFF83" s="12"/>
      <c r="BFG83" s="11"/>
      <c r="BFH83" s="15"/>
      <c r="BFI83" s="13"/>
      <c r="BFJ83" s="14"/>
      <c r="BFK83" s="14"/>
      <c r="BFL83" s="12"/>
      <c r="BFM83" s="12"/>
      <c r="BFN83" s="12"/>
      <c r="BFO83" s="12"/>
      <c r="BFP83" s="12"/>
      <c r="BFQ83" s="12"/>
      <c r="BFR83" s="12"/>
      <c r="BFS83" s="12"/>
      <c r="BFT83" s="12"/>
      <c r="BFU83" s="12"/>
      <c r="BFV83" s="12"/>
      <c r="BFW83" s="12"/>
      <c r="BFX83" s="11"/>
      <c r="BFY83" s="15"/>
      <c r="BFZ83" s="13"/>
      <c r="BGA83" s="14"/>
      <c r="BGB83" s="14"/>
      <c r="BGC83" s="12"/>
      <c r="BGD83" s="12"/>
      <c r="BGE83" s="12"/>
      <c r="BGF83" s="12"/>
      <c r="BGG83" s="12"/>
      <c r="BGH83" s="12"/>
      <c r="BGI83" s="12"/>
      <c r="BGJ83" s="12"/>
      <c r="BGK83" s="12"/>
      <c r="BGL83" s="12"/>
      <c r="BGM83" s="12"/>
      <c r="BGN83" s="12"/>
      <c r="BGO83" s="11"/>
      <c r="BGP83" s="15"/>
      <c r="BGQ83" s="13"/>
      <c r="BGR83" s="14"/>
      <c r="BGS83" s="14"/>
      <c r="BGT83" s="12"/>
      <c r="BGU83" s="12"/>
      <c r="BGV83" s="12"/>
      <c r="BGW83" s="12"/>
      <c r="BGX83" s="12"/>
      <c r="BGY83" s="12"/>
      <c r="BGZ83" s="12"/>
      <c r="BHA83" s="12"/>
      <c r="BHB83" s="12"/>
      <c r="BHC83" s="12"/>
      <c r="BHD83" s="12"/>
      <c r="BHE83" s="12"/>
      <c r="BHF83" s="11"/>
      <c r="BHG83" s="15"/>
      <c r="BHH83" s="13"/>
      <c r="BHI83" s="14"/>
      <c r="BHJ83" s="14"/>
      <c r="BHK83" s="12"/>
      <c r="BHL83" s="12"/>
      <c r="BHM83" s="12"/>
      <c r="BHN83" s="12"/>
      <c r="BHO83" s="12"/>
      <c r="BHP83" s="12"/>
      <c r="BHQ83" s="12"/>
      <c r="BHR83" s="12"/>
      <c r="BHS83" s="12"/>
      <c r="BHT83" s="12"/>
      <c r="BHU83" s="12"/>
      <c r="BHV83" s="12"/>
      <c r="BHW83" s="11"/>
      <c r="BHX83" s="15"/>
      <c r="BHY83" s="13"/>
      <c r="BHZ83" s="14"/>
      <c r="BIA83" s="14"/>
      <c r="BIB83" s="12"/>
      <c r="BIC83" s="12"/>
      <c r="BID83" s="12"/>
      <c r="BIE83" s="12"/>
      <c r="BIF83" s="12"/>
      <c r="BIG83" s="12"/>
      <c r="BIH83" s="12"/>
      <c r="BII83" s="12"/>
      <c r="BIJ83" s="12"/>
      <c r="BIK83" s="12"/>
      <c r="BIL83" s="12"/>
      <c r="BIM83" s="12"/>
      <c r="BIN83" s="11"/>
      <c r="BIO83" s="15"/>
      <c r="BIP83" s="13"/>
      <c r="BIQ83" s="14"/>
      <c r="BIR83" s="14"/>
      <c r="BIS83" s="12"/>
      <c r="BIT83" s="12"/>
      <c r="BIU83" s="12"/>
      <c r="BIV83" s="12"/>
      <c r="BIW83" s="12"/>
      <c r="BIX83" s="12"/>
      <c r="BIY83" s="12"/>
      <c r="BIZ83" s="12"/>
      <c r="BJA83" s="12"/>
      <c r="BJB83" s="12"/>
      <c r="BJC83" s="12"/>
      <c r="BJD83" s="12"/>
      <c r="BJE83" s="11"/>
      <c r="BJF83" s="15"/>
      <c r="BJG83" s="13"/>
      <c r="BJH83" s="14"/>
      <c r="BJI83" s="14"/>
      <c r="BJJ83" s="12"/>
      <c r="BJK83" s="12"/>
      <c r="BJL83" s="12"/>
      <c r="BJM83" s="12"/>
      <c r="BJN83" s="12"/>
      <c r="BJO83" s="12"/>
      <c r="BJP83" s="12"/>
      <c r="BJQ83" s="12"/>
      <c r="BJR83" s="12"/>
      <c r="BJS83" s="12"/>
      <c r="BJT83" s="12"/>
      <c r="BJU83" s="12"/>
      <c r="BJV83" s="11"/>
      <c r="BJW83" s="15"/>
      <c r="BJX83" s="13"/>
      <c r="BJY83" s="14"/>
      <c r="BJZ83" s="14"/>
      <c r="BKA83" s="12"/>
      <c r="BKB83" s="12"/>
      <c r="BKC83" s="12"/>
      <c r="BKD83" s="12"/>
      <c r="BKE83" s="12"/>
      <c r="BKF83" s="12"/>
      <c r="BKG83" s="12"/>
      <c r="BKH83" s="12"/>
      <c r="BKI83" s="12"/>
      <c r="BKJ83" s="12"/>
      <c r="BKK83" s="12"/>
      <c r="BKL83" s="12"/>
      <c r="BKM83" s="11"/>
      <c r="BKN83" s="15"/>
      <c r="BKO83" s="13"/>
      <c r="BKP83" s="14"/>
      <c r="BKQ83" s="14"/>
      <c r="BKR83" s="12"/>
      <c r="BKS83" s="12"/>
      <c r="BKT83" s="12"/>
      <c r="BKU83" s="12"/>
      <c r="BKV83" s="12"/>
      <c r="BKW83" s="12"/>
      <c r="BKX83" s="12"/>
      <c r="BKY83" s="12"/>
      <c r="BKZ83" s="12"/>
      <c r="BLA83" s="12"/>
      <c r="BLB83" s="12"/>
      <c r="BLC83" s="12"/>
      <c r="BLD83" s="11"/>
      <c r="BLE83" s="15"/>
      <c r="BLF83" s="13"/>
      <c r="BLG83" s="14"/>
      <c r="BLH83" s="14"/>
      <c r="BLI83" s="12"/>
      <c r="BLJ83" s="12"/>
      <c r="BLK83" s="12"/>
      <c r="BLL83" s="12"/>
      <c r="BLM83" s="12"/>
      <c r="BLN83" s="12"/>
      <c r="BLO83" s="12"/>
      <c r="BLP83" s="12"/>
      <c r="BLQ83" s="12"/>
      <c r="BLR83" s="12"/>
      <c r="BLS83" s="12"/>
      <c r="BLT83" s="12"/>
      <c r="BLU83" s="11"/>
      <c r="BLV83" s="15"/>
      <c r="BLW83" s="13"/>
      <c r="BLX83" s="14"/>
      <c r="BLY83" s="14"/>
      <c r="BLZ83" s="12"/>
      <c r="BMA83" s="12"/>
      <c r="BMB83" s="12"/>
      <c r="BMC83" s="12"/>
      <c r="BMD83" s="12"/>
      <c r="BME83" s="12"/>
      <c r="BMF83" s="12"/>
      <c r="BMG83" s="12"/>
      <c r="BMH83" s="12"/>
      <c r="BMI83" s="12"/>
      <c r="BMJ83" s="12"/>
      <c r="BMK83" s="12"/>
      <c r="BML83" s="11"/>
      <c r="BMM83" s="15"/>
      <c r="BMN83" s="13"/>
      <c r="BMO83" s="14"/>
      <c r="BMP83" s="14"/>
      <c r="BMQ83" s="12"/>
      <c r="BMR83" s="12"/>
      <c r="BMS83" s="12"/>
      <c r="BMT83" s="12"/>
      <c r="BMU83" s="12"/>
      <c r="BMV83" s="12"/>
      <c r="BMW83" s="12"/>
      <c r="BMX83" s="12"/>
      <c r="BMY83" s="12"/>
      <c r="BMZ83" s="12"/>
      <c r="BNA83" s="12"/>
      <c r="BNB83" s="12"/>
      <c r="BNC83" s="11"/>
      <c r="BND83" s="15"/>
      <c r="BNE83" s="13"/>
      <c r="BNF83" s="14"/>
      <c r="BNG83" s="14"/>
      <c r="BNH83" s="12"/>
      <c r="BNI83" s="12"/>
      <c r="BNJ83" s="12"/>
      <c r="BNK83" s="12"/>
      <c r="BNL83" s="12"/>
      <c r="BNM83" s="12"/>
      <c r="BNN83" s="12"/>
      <c r="BNO83" s="12"/>
      <c r="BNP83" s="12"/>
      <c r="BNQ83" s="12"/>
      <c r="BNR83" s="12"/>
      <c r="BNS83" s="12"/>
      <c r="BNT83" s="11"/>
      <c r="BNU83" s="15"/>
      <c r="BNV83" s="13"/>
      <c r="BNW83" s="14"/>
      <c r="BNX83" s="14"/>
      <c r="BNY83" s="12"/>
      <c r="BNZ83" s="12"/>
      <c r="BOA83" s="12"/>
      <c r="BOB83" s="12"/>
      <c r="BOC83" s="12"/>
      <c r="BOD83" s="12"/>
      <c r="BOE83" s="12"/>
      <c r="BOF83" s="12"/>
      <c r="BOG83" s="12"/>
      <c r="BOH83" s="12"/>
      <c r="BOI83" s="12"/>
      <c r="BOJ83" s="12"/>
      <c r="BOK83" s="11"/>
      <c r="BOL83" s="15"/>
      <c r="BOM83" s="13"/>
      <c r="BON83" s="14"/>
      <c r="BOO83" s="14"/>
      <c r="BOP83" s="12"/>
      <c r="BOQ83" s="12"/>
      <c r="BOR83" s="12"/>
      <c r="BOS83" s="12"/>
      <c r="BOT83" s="12"/>
      <c r="BOU83" s="12"/>
      <c r="BOV83" s="12"/>
      <c r="BOW83" s="12"/>
      <c r="BOX83" s="12"/>
      <c r="BOY83" s="12"/>
      <c r="BOZ83" s="12"/>
      <c r="BPA83" s="12"/>
      <c r="BPB83" s="11"/>
      <c r="BPC83" s="15"/>
      <c r="BPD83" s="13"/>
      <c r="BPE83" s="14"/>
      <c r="BPF83" s="14"/>
      <c r="BPG83" s="12"/>
      <c r="BPH83" s="12"/>
      <c r="BPI83" s="12"/>
      <c r="BPJ83" s="12"/>
      <c r="BPK83" s="12"/>
      <c r="BPL83" s="12"/>
      <c r="BPM83" s="12"/>
      <c r="BPN83" s="12"/>
      <c r="BPO83" s="12"/>
      <c r="BPP83" s="12"/>
      <c r="BPQ83" s="12"/>
      <c r="BPR83" s="12"/>
      <c r="BPS83" s="11"/>
      <c r="BPT83" s="15"/>
      <c r="BPU83" s="13"/>
      <c r="BPV83" s="14"/>
      <c r="BPW83" s="14"/>
      <c r="BPX83" s="12"/>
      <c r="BPY83" s="12"/>
      <c r="BPZ83" s="12"/>
      <c r="BQA83" s="12"/>
      <c r="BQB83" s="12"/>
      <c r="BQC83" s="12"/>
      <c r="BQD83" s="12"/>
      <c r="BQE83" s="12"/>
      <c r="BQF83" s="12"/>
      <c r="BQG83" s="12"/>
      <c r="BQH83" s="12"/>
      <c r="BQI83" s="12"/>
      <c r="BQJ83" s="11"/>
      <c r="BQK83" s="15"/>
      <c r="BQL83" s="13"/>
      <c r="BQM83" s="14"/>
      <c r="BQN83" s="14"/>
      <c r="BQO83" s="12"/>
      <c r="BQP83" s="12"/>
      <c r="BQQ83" s="12"/>
      <c r="BQR83" s="12"/>
      <c r="BQS83" s="12"/>
      <c r="BQT83" s="12"/>
      <c r="BQU83" s="12"/>
      <c r="BQV83" s="12"/>
      <c r="BQW83" s="12"/>
      <c r="BQX83" s="12"/>
      <c r="BQY83" s="12"/>
      <c r="BQZ83" s="12"/>
      <c r="BRA83" s="11"/>
      <c r="BRB83" s="15"/>
      <c r="BRC83" s="13"/>
      <c r="BRD83" s="14"/>
      <c r="BRE83" s="14"/>
      <c r="BRF83" s="12"/>
      <c r="BRG83" s="12"/>
      <c r="BRH83" s="12"/>
      <c r="BRI83" s="12"/>
      <c r="BRJ83" s="12"/>
      <c r="BRK83" s="12"/>
      <c r="BRL83" s="12"/>
      <c r="BRM83" s="12"/>
      <c r="BRN83" s="12"/>
      <c r="BRO83" s="12"/>
      <c r="BRP83" s="12"/>
      <c r="BRQ83" s="12"/>
      <c r="BRR83" s="11"/>
      <c r="BRS83" s="15"/>
      <c r="BRT83" s="13"/>
      <c r="BRU83" s="14"/>
      <c r="BRV83" s="14"/>
      <c r="BRW83" s="12"/>
      <c r="BRX83" s="12"/>
      <c r="BRY83" s="12"/>
      <c r="BRZ83" s="12"/>
      <c r="BSA83" s="12"/>
      <c r="BSB83" s="12"/>
      <c r="BSC83" s="12"/>
      <c r="BSD83" s="12"/>
      <c r="BSE83" s="12"/>
      <c r="BSF83" s="12"/>
      <c r="BSG83" s="12"/>
      <c r="BSH83" s="12"/>
      <c r="BSI83" s="11"/>
      <c r="BSJ83" s="15"/>
      <c r="BSK83" s="13"/>
      <c r="BSL83" s="14"/>
      <c r="BSM83" s="14"/>
      <c r="BSN83" s="12"/>
      <c r="BSO83" s="12"/>
      <c r="BSP83" s="12"/>
      <c r="BSQ83" s="12"/>
      <c r="BSR83" s="12"/>
      <c r="BSS83" s="12"/>
      <c r="BST83" s="12"/>
      <c r="BSU83" s="12"/>
      <c r="BSV83" s="12"/>
      <c r="BSW83" s="12"/>
      <c r="BSX83" s="12"/>
      <c r="BSY83" s="12"/>
      <c r="BSZ83" s="11"/>
      <c r="BTA83" s="15"/>
      <c r="BTB83" s="13"/>
      <c r="BTC83" s="14"/>
      <c r="BTD83" s="14"/>
      <c r="BTE83" s="12"/>
      <c r="BTF83" s="12"/>
      <c r="BTG83" s="12"/>
      <c r="BTH83" s="12"/>
      <c r="BTI83" s="12"/>
      <c r="BTJ83" s="12"/>
      <c r="BTK83" s="12"/>
      <c r="BTL83" s="12"/>
      <c r="BTM83" s="12"/>
      <c r="BTN83" s="12"/>
      <c r="BTO83" s="12"/>
      <c r="BTP83" s="12"/>
      <c r="BTQ83" s="11"/>
      <c r="BTR83" s="15"/>
      <c r="BTS83" s="13"/>
      <c r="BTT83" s="14"/>
      <c r="BTU83" s="14"/>
      <c r="BTV83" s="12"/>
      <c r="BTW83" s="12"/>
      <c r="BTX83" s="12"/>
      <c r="BTY83" s="12"/>
      <c r="BTZ83" s="12"/>
      <c r="BUA83" s="12"/>
      <c r="BUB83" s="12"/>
      <c r="BUC83" s="12"/>
      <c r="BUD83" s="12"/>
      <c r="BUE83" s="12"/>
      <c r="BUF83" s="12"/>
      <c r="BUG83" s="12"/>
      <c r="BUH83" s="11"/>
      <c r="BUI83" s="15"/>
      <c r="BUJ83" s="13"/>
      <c r="BUK83" s="14"/>
      <c r="BUL83" s="14"/>
      <c r="BUM83" s="12"/>
      <c r="BUN83" s="12"/>
      <c r="BUO83" s="12"/>
      <c r="BUP83" s="12"/>
      <c r="BUQ83" s="12"/>
      <c r="BUR83" s="12"/>
      <c r="BUS83" s="12"/>
      <c r="BUT83" s="12"/>
      <c r="BUU83" s="12"/>
      <c r="BUV83" s="12"/>
      <c r="BUW83" s="12"/>
      <c r="BUX83" s="12"/>
      <c r="BUY83" s="11"/>
      <c r="BUZ83" s="15"/>
      <c r="BVA83" s="13"/>
      <c r="BVB83" s="14"/>
      <c r="BVC83" s="14"/>
      <c r="BVD83" s="12"/>
      <c r="BVE83" s="12"/>
      <c r="BVF83" s="12"/>
      <c r="BVG83" s="12"/>
      <c r="BVH83" s="12"/>
      <c r="BVI83" s="12"/>
      <c r="BVJ83" s="12"/>
      <c r="BVK83" s="12"/>
      <c r="BVL83" s="12"/>
      <c r="BVM83" s="12"/>
      <c r="BVN83" s="12"/>
      <c r="BVO83" s="12"/>
      <c r="BVP83" s="11"/>
      <c r="BVQ83" s="15"/>
      <c r="BVR83" s="13"/>
      <c r="BVS83" s="14"/>
      <c r="BVT83" s="14"/>
      <c r="BVU83" s="12"/>
      <c r="BVV83" s="12"/>
      <c r="BVW83" s="12"/>
      <c r="BVX83" s="12"/>
      <c r="BVY83" s="12"/>
      <c r="BVZ83" s="12"/>
      <c r="BWA83" s="12"/>
      <c r="BWB83" s="12"/>
      <c r="BWC83" s="12"/>
      <c r="BWD83" s="12"/>
      <c r="BWE83" s="12"/>
      <c r="BWF83" s="12"/>
      <c r="BWG83" s="11"/>
      <c r="BWH83" s="15"/>
      <c r="BWI83" s="13"/>
      <c r="BWJ83" s="14"/>
      <c r="BWK83" s="14"/>
      <c r="BWL83" s="12"/>
      <c r="BWM83" s="12"/>
      <c r="BWN83" s="12"/>
      <c r="BWO83" s="12"/>
      <c r="BWP83" s="12"/>
      <c r="BWQ83" s="12"/>
      <c r="BWR83" s="12"/>
      <c r="BWS83" s="12"/>
      <c r="BWT83" s="12"/>
      <c r="BWU83" s="12"/>
      <c r="BWV83" s="12"/>
      <c r="BWW83" s="12"/>
      <c r="BWX83" s="11"/>
      <c r="BWY83" s="15"/>
      <c r="BWZ83" s="13"/>
      <c r="BXA83" s="14"/>
      <c r="BXB83" s="14"/>
      <c r="BXC83" s="12"/>
      <c r="BXD83" s="12"/>
      <c r="BXE83" s="12"/>
      <c r="BXF83" s="12"/>
      <c r="BXG83" s="12"/>
      <c r="BXH83" s="12"/>
      <c r="BXI83" s="12"/>
      <c r="BXJ83" s="12"/>
      <c r="BXK83" s="12"/>
      <c r="BXL83" s="12"/>
      <c r="BXM83" s="12"/>
      <c r="BXN83" s="12"/>
      <c r="BXO83" s="11"/>
      <c r="BXP83" s="15"/>
      <c r="BXQ83" s="13"/>
      <c r="BXR83" s="14"/>
      <c r="BXS83" s="14"/>
      <c r="BXT83" s="12"/>
      <c r="BXU83" s="12"/>
      <c r="BXV83" s="12"/>
      <c r="BXW83" s="12"/>
      <c r="BXX83" s="12"/>
      <c r="BXY83" s="12"/>
      <c r="BXZ83" s="12"/>
      <c r="BYA83" s="12"/>
      <c r="BYB83" s="12"/>
      <c r="BYC83" s="12"/>
      <c r="BYD83" s="12"/>
      <c r="BYE83" s="12"/>
      <c r="BYF83" s="11"/>
      <c r="BYG83" s="15"/>
      <c r="BYH83" s="13"/>
      <c r="BYI83" s="14"/>
      <c r="BYJ83" s="14"/>
      <c r="BYK83" s="12"/>
      <c r="BYL83" s="12"/>
      <c r="BYM83" s="12"/>
      <c r="BYN83" s="12"/>
      <c r="BYO83" s="12"/>
      <c r="BYP83" s="12"/>
      <c r="BYQ83" s="12"/>
      <c r="BYR83" s="12"/>
      <c r="BYS83" s="12"/>
      <c r="BYT83" s="12"/>
      <c r="BYU83" s="12"/>
      <c r="BYV83" s="12"/>
      <c r="BYW83" s="11"/>
      <c r="BYX83" s="15"/>
      <c r="BYY83" s="13"/>
      <c r="BYZ83" s="14"/>
      <c r="BZA83" s="14"/>
      <c r="BZB83" s="12"/>
      <c r="BZC83" s="12"/>
      <c r="BZD83" s="12"/>
      <c r="BZE83" s="12"/>
      <c r="BZF83" s="12"/>
      <c r="BZG83" s="12"/>
      <c r="BZH83" s="12"/>
      <c r="BZI83" s="12"/>
      <c r="BZJ83" s="12"/>
      <c r="BZK83" s="12"/>
      <c r="BZL83" s="12"/>
      <c r="BZM83" s="12"/>
      <c r="BZN83" s="11"/>
      <c r="BZO83" s="15"/>
      <c r="BZP83" s="13"/>
      <c r="BZQ83" s="14"/>
      <c r="BZR83" s="14"/>
      <c r="BZS83" s="12"/>
      <c r="BZT83" s="12"/>
      <c r="BZU83" s="12"/>
      <c r="BZV83" s="12"/>
      <c r="BZW83" s="12"/>
      <c r="BZX83" s="12"/>
      <c r="BZY83" s="12"/>
      <c r="BZZ83" s="12"/>
      <c r="CAA83" s="12"/>
      <c r="CAB83" s="12"/>
      <c r="CAC83" s="12"/>
      <c r="CAD83" s="12"/>
      <c r="CAE83" s="11"/>
      <c r="CAF83" s="15"/>
      <c r="CAG83" s="13"/>
      <c r="CAH83" s="14"/>
      <c r="CAI83" s="14"/>
      <c r="CAJ83" s="12"/>
      <c r="CAK83" s="12"/>
      <c r="CAL83" s="12"/>
      <c r="CAM83" s="12"/>
      <c r="CAN83" s="12"/>
      <c r="CAO83" s="12"/>
      <c r="CAP83" s="12"/>
      <c r="CAQ83" s="12"/>
      <c r="CAR83" s="12"/>
      <c r="CAS83" s="12"/>
      <c r="CAT83" s="12"/>
      <c r="CAU83" s="12"/>
      <c r="CAV83" s="11"/>
      <c r="CAW83" s="15"/>
      <c r="CAX83" s="13"/>
      <c r="CAY83" s="14"/>
      <c r="CAZ83" s="14"/>
      <c r="CBA83" s="12"/>
      <c r="CBB83" s="12"/>
      <c r="CBC83" s="12"/>
      <c r="CBD83" s="12"/>
      <c r="CBE83" s="12"/>
      <c r="CBF83" s="12"/>
      <c r="CBG83" s="12"/>
      <c r="CBH83" s="12"/>
      <c r="CBI83" s="12"/>
      <c r="CBJ83" s="12"/>
      <c r="CBK83" s="12"/>
      <c r="CBL83" s="12"/>
      <c r="CBM83" s="11"/>
      <c r="CBN83" s="15"/>
      <c r="CBO83" s="13"/>
      <c r="CBP83" s="14"/>
      <c r="CBQ83" s="14"/>
      <c r="CBR83" s="12"/>
      <c r="CBS83" s="12"/>
      <c r="CBT83" s="12"/>
      <c r="CBU83" s="12"/>
      <c r="CBV83" s="12"/>
      <c r="CBW83" s="12"/>
      <c r="CBX83" s="12"/>
      <c r="CBY83" s="12"/>
      <c r="CBZ83" s="12"/>
      <c r="CCA83" s="12"/>
      <c r="CCB83" s="12"/>
      <c r="CCC83" s="12"/>
      <c r="CCD83" s="11"/>
      <c r="CCE83" s="15"/>
      <c r="CCF83" s="13"/>
      <c r="CCG83" s="14"/>
      <c r="CCH83" s="14"/>
      <c r="CCI83" s="12"/>
      <c r="CCJ83" s="12"/>
      <c r="CCK83" s="12"/>
      <c r="CCL83" s="12"/>
      <c r="CCM83" s="12"/>
      <c r="CCN83" s="12"/>
      <c r="CCO83" s="12"/>
      <c r="CCP83" s="12"/>
      <c r="CCQ83" s="12"/>
      <c r="CCR83" s="12"/>
      <c r="CCS83" s="12"/>
      <c r="CCT83" s="12"/>
      <c r="CCU83" s="11"/>
      <c r="CCV83" s="15"/>
      <c r="CCW83" s="13"/>
      <c r="CCX83" s="14"/>
      <c r="CCY83" s="14"/>
      <c r="CCZ83" s="12"/>
      <c r="CDA83" s="12"/>
      <c r="CDB83" s="12"/>
      <c r="CDC83" s="12"/>
      <c r="CDD83" s="12"/>
      <c r="CDE83" s="12"/>
      <c r="CDF83" s="12"/>
      <c r="CDG83" s="12"/>
      <c r="CDH83" s="12"/>
      <c r="CDI83" s="12"/>
      <c r="CDJ83" s="12"/>
      <c r="CDK83" s="12"/>
      <c r="CDL83" s="11"/>
      <c r="CDM83" s="15"/>
      <c r="CDN83" s="13"/>
      <c r="CDO83" s="14"/>
      <c r="CDP83" s="14"/>
      <c r="CDQ83" s="12"/>
      <c r="CDR83" s="12"/>
      <c r="CDS83" s="12"/>
      <c r="CDT83" s="12"/>
      <c r="CDU83" s="12"/>
      <c r="CDV83" s="12"/>
      <c r="CDW83" s="12"/>
      <c r="CDX83" s="12"/>
      <c r="CDY83" s="12"/>
      <c r="CDZ83" s="12"/>
      <c r="CEA83" s="12"/>
      <c r="CEB83" s="12"/>
      <c r="CEC83" s="11"/>
      <c r="CED83" s="15"/>
      <c r="CEE83" s="13"/>
      <c r="CEF83" s="14"/>
      <c r="CEG83" s="14"/>
      <c r="CEH83" s="12"/>
      <c r="CEI83" s="12"/>
      <c r="CEJ83" s="12"/>
      <c r="CEK83" s="12"/>
      <c r="CEL83" s="12"/>
      <c r="CEM83" s="12"/>
      <c r="CEN83" s="12"/>
      <c r="CEO83" s="12"/>
      <c r="CEP83" s="12"/>
      <c r="CEQ83" s="12"/>
      <c r="CER83" s="12"/>
      <c r="CES83" s="12"/>
      <c r="CET83" s="11"/>
      <c r="CEU83" s="15"/>
      <c r="CEV83" s="13"/>
      <c r="CEW83" s="14"/>
      <c r="CEX83" s="14"/>
      <c r="CEY83" s="12"/>
      <c r="CEZ83" s="12"/>
      <c r="CFA83" s="12"/>
      <c r="CFB83" s="12"/>
      <c r="CFC83" s="12"/>
      <c r="CFD83" s="12"/>
      <c r="CFE83" s="12"/>
      <c r="CFF83" s="12"/>
      <c r="CFG83" s="12"/>
      <c r="CFH83" s="12"/>
      <c r="CFI83" s="12"/>
      <c r="CFJ83" s="12"/>
      <c r="CFK83" s="11"/>
      <c r="CFL83" s="15"/>
      <c r="CFM83" s="13"/>
      <c r="CFN83" s="14"/>
      <c r="CFO83" s="14"/>
      <c r="CFP83" s="12"/>
      <c r="CFQ83" s="12"/>
      <c r="CFR83" s="12"/>
      <c r="CFS83" s="12"/>
      <c r="CFT83" s="12"/>
      <c r="CFU83" s="12"/>
      <c r="CFV83" s="12"/>
      <c r="CFW83" s="12"/>
      <c r="CFX83" s="12"/>
      <c r="CFY83" s="12"/>
      <c r="CFZ83" s="12"/>
      <c r="CGA83" s="12"/>
      <c r="CGB83" s="11"/>
      <c r="CGC83" s="15"/>
      <c r="CGD83" s="13"/>
      <c r="CGE83" s="14"/>
      <c r="CGF83" s="14"/>
      <c r="CGG83" s="12"/>
      <c r="CGH83" s="12"/>
      <c r="CGI83" s="12"/>
      <c r="CGJ83" s="12"/>
      <c r="CGK83" s="12"/>
      <c r="CGL83" s="12"/>
      <c r="CGM83" s="12"/>
      <c r="CGN83" s="12"/>
      <c r="CGO83" s="12"/>
      <c r="CGP83" s="12"/>
      <c r="CGQ83" s="12"/>
      <c r="CGR83" s="12"/>
      <c r="CGS83" s="11"/>
      <c r="CGT83" s="15"/>
      <c r="CGU83" s="13"/>
      <c r="CGV83" s="14"/>
      <c r="CGW83" s="14"/>
      <c r="CGX83" s="12"/>
      <c r="CGY83" s="12"/>
      <c r="CGZ83" s="12"/>
      <c r="CHA83" s="12"/>
      <c r="CHB83" s="12"/>
      <c r="CHC83" s="12"/>
      <c r="CHD83" s="12"/>
      <c r="CHE83" s="12"/>
      <c r="CHF83" s="12"/>
      <c r="CHG83" s="12"/>
      <c r="CHH83" s="12"/>
      <c r="CHI83" s="12"/>
      <c r="CHJ83" s="11"/>
      <c r="CHK83" s="15"/>
      <c r="CHL83" s="13"/>
      <c r="CHM83" s="14"/>
      <c r="CHN83" s="14"/>
      <c r="CHO83" s="12"/>
      <c r="CHP83" s="12"/>
      <c r="CHQ83" s="12"/>
      <c r="CHR83" s="12"/>
      <c r="CHS83" s="12"/>
      <c r="CHT83" s="12"/>
      <c r="CHU83" s="12"/>
      <c r="CHV83" s="12"/>
      <c r="CHW83" s="12"/>
      <c r="CHX83" s="12"/>
      <c r="CHY83" s="12"/>
      <c r="CHZ83" s="12"/>
      <c r="CIA83" s="11"/>
      <c r="CIB83" s="15"/>
      <c r="CIC83" s="13"/>
      <c r="CID83" s="14"/>
      <c r="CIE83" s="14"/>
      <c r="CIF83" s="12"/>
      <c r="CIG83" s="12"/>
      <c r="CIH83" s="12"/>
      <c r="CII83" s="12"/>
      <c r="CIJ83" s="12"/>
      <c r="CIK83" s="12"/>
      <c r="CIL83" s="12"/>
      <c r="CIM83" s="12"/>
      <c r="CIN83" s="12"/>
      <c r="CIO83" s="12"/>
      <c r="CIP83" s="12"/>
      <c r="CIQ83" s="12"/>
      <c r="CIR83" s="11"/>
      <c r="CIS83" s="15"/>
      <c r="CIT83" s="13"/>
      <c r="CIU83" s="14"/>
      <c r="CIV83" s="14"/>
      <c r="CIW83" s="12"/>
      <c r="CIX83" s="12"/>
      <c r="CIY83" s="12"/>
      <c r="CIZ83" s="12"/>
      <c r="CJA83" s="12"/>
      <c r="CJB83" s="12"/>
      <c r="CJC83" s="12"/>
      <c r="CJD83" s="12"/>
      <c r="CJE83" s="12"/>
      <c r="CJF83" s="12"/>
      <c r="CJG83" s="12"/>
      <c r="CJH83" s="12"/>
      <c r="CJI83" s="11"/>
      <c r="CJJ83" s="15"/>
      <c r="CJK83" s="13"/>
      <c r="CJL83" s="14"/>
      <c r="CJM83" s="14"/>
      <c r="CJN83" s="12"/>
      <c r="CJO83" s="12"/>
      <c r="CJP83" s="12"/>
      <c r="CJQ83" s="12"/>
      <c r="CJR83" s="12"/>
      <c r="CJS83" s="12"/>
      <c r="CJT83" s="12"/>
      <c r="CJU83" s="12"/>
      <c r="CJV83" s="12"/>
      <c r="CJW83" s="12"/>
      <c r="CJX83" s="12"/>
      <c r="CJY83" s="12"/>
      <c r="CJZ83" s="11"/>
      <c r="CKA83" s="15"/>
      <c r="CKB83" s="13"/>
      <c r="CKC83" s="14"/>
      <c r="CKD83" s="14"/>
      <c r="CKE83" s="12"/>
      <c r="CKF83" s="12"/>
      <c r="CKG83" s="12"/>
      <c r="CKH83" s="12"/>
      <c r="CKI83" s="12"/>
      <c r="CKJ83" s="12"/>
      <c r="CKK83" s="12"/>
      <c r="CKL83" s="12"/>
      <c r="CKM83" s="12"/>
      <c r="CKN83" s="12"/>
      <c r="CKO83" s="12"/>
      <c r="CKP83" s="12"/>
      <c r="CKQ83" s="11"/>
      <c r="CKR83" s="15"/>
      <c r="CKS83" s="13"/>
      <c r="CKT83" s="14"/>
      <c r="CKU83" s="14"/>
      <c r="CKV83" s="12"/>
      <c r="CKW83" s="12"/>
      <c r="CKX83" s="12"/>
      <c r="CKY83" s="12"/>
      <c r="CKZ83" s="12"/>
      <c r="CLA83" s="12"/>
      <c r="CLB83" s="12"/>
      <c r="CLC83" s="12"/>
      <c r="CLD83" s="12"/>
      <c r="CLE83" s="12"/>
      <c r="CLF83" s="12"/>
      <c r="CLG83" s="12"/>
      <c r="CLH83" s="11"/>
      <c r="CLI83" s="15"/>
      <c r="CLJ83" s="13"/>
      <c r="CLK83" s="14"/>
      <c r="CLL83" s="14"/>
      <c r="CLM83" s="12"/>
      <c r="CLN83" s="12"/>
      <c r="CLO83" s="12"/>
      <c r="CLP83" s="12"/>
      <c r="CLQ83" s="12"/>
      <c r="CLR83" s="12"/>
      <c r="CLS83" s="12"/>
      <c r="CLT83" s="12"/>
      <c r="CLU83" s="12"/>
      <c r="CLV83" s="12"/>
      <c r="CLW83" s="12"/>
      <c r="CLX83" s="12"/>
      <c r="CLY83" s="11"/>
      <c r="CLZ83" s="15"/>
      <c r="CMA83" s="13"/>
      <c r="CMB83" s="14"/>
      <c r="CMC83" s="14"/>
      <c r="CMD83" s="12"/>
      <c r="CME83" s="12"/>
      <c r="CMF83" s="12"/>
      <c r="CMG83" s="12"/>
      <c r="CMH83" s="12"/>
      <c r="CMI83" s="12"/>
      <c r="CMJ83" s="12"/>
      <c r="CMK83" s="12"/>
      <c r="CML83" s="12"/>
      <c r="CMM83" s="12"/>
      <c r="CMN83" s="12"/>
      <c r="CMO83" s="12"/>
      <c r="CMP83" s="11"/>
      <c r="CMQ83" s="15"/>
      <c r="CMR83" s="13"/>
      <c r="CMS83" s="14"/>
      <c r="CMT83" s="14"/>
      <c r="CMU83" s="12"/>
      <c r="CMV83" s="12"/>
      <c r="CMW83" s="12"/>
      <c r="CMX83" s="12"/>
      <c r="CMY83" s="12"/>
      <c r="CMZ83" s="12"/>
      <c r="CNA83" s="12"/>
      <c r="CNB83" s="12"/>
      <c r="CNC83" s="12"/>
      <c r="CND83" s="12"/>
      <c r="CNE83" s="12"/>
      <c r="CNF83" s="12"/>
      <c r="CNG83" s="11"/>
      <c r="CNH83" s="15"/>
      <c r="CNI83" s="13"/>
      <c r="CNJ83" s="14"/>
      <c r="CNK83" s="14"/>
      <c r="CNL83" s="12"/>
      <c r="CNM83" s="12"/>
      <c r="CNN83" s="12"/>
      <c r="CNO83" s="12"/>
      <c r="CNP83" s="12"/>
      <c r="CNQ83" s="12"/>
      <c r="CNR83" s="12"/>
      <c r="CNS83" s="12"/>
      <c r="CNT83" s="12"/>
      <c r="CNU83" s="12"/>
      <c r="CNV83" s="12"/>
      <c r="CNW83" s="12"/>
      <c r="CNX83" s="11"/>
      <c r="CNY83" s="15"/>
      <c r="CNZ83" s="13"/>
      <c r="COA83" s="14"/>
      <c r="COB83" s="14"/>
      <c r="COC83" s="12"/>
      <c r="COD83" s="12"/>
      <c r="COE83" s="12"/>
      <c r="COF83" s="12"/>
      <c r="COG83" s="12"/>
      <c r="COH83" s="12"/>
      <c r="COI83" s="12"/>
      <c r="COJ83" s="12"/>
      <c r="COK83" s="12"/>
      <c r="COL83" s="12"/>
      <c r="COM83" s="12"/>
      <c r="CON83" s="12"/>
      <c r="COO83" s="11"/>
      <c r="COP83" s="15"/>
      <c r="COQ83" s="13"/>
      <c r="COR83" s="14"/>
      <c r="COS83" s="14"/>
      <c r="COT83" s="12"/>
      <c r="COU83" s="12"/>
      <c r="COV83" s="12"/>
      <c r="COW83" s="12"/>
      <c r="COX83" s="12"/>
      <c r="COY83" s="12"/>
      <c r="COZ83" s="12"/>
      <c r="CPA83" s="12"/>
      <c r="CPB83" s="12"/>
      <c r="CPC83" s="12"/>
      <c r="CPD83" s="12"/>
      <c r="CPE83" s="12"/>
      <c r="CPF83" s="11"/>
      <c r="CPG83" s="15"/>
      <c r="CPH83" s="13"/>
      <c r="CPI83" s="14"/>
      <c r="CPJ83" s="14"/>
      <c r="CPK83" s="12"/>
      <c r="CPL83" s="12"/>
      <c r="CPM83" s="12"/>
      <c r="CPN83" s="12"/>
      <c r="CPO83" s="12"/>
      <c r="CPP83" s="12"/>
      <c r="CPQ83" s="12"/>
      <c r="CPR83" s="12"/>
      <c r="CPS83" s="12"/>
      <c r="CPT83" s="12"/>
      <c r="CPU83" s="12"/>
      <c r="CPV83" s="12"/>
      <c r="CPW83" s="11"/>
      <c r="CPX83" s="15"/>
      <c r="CPY83" s="13"/>
      <c r="CPZ83" s="14"/>
      <c r="CQA83" s="14"/>
      <c r="CQB83" s="12"/>
      <c r="CQC83" s="12"/>
      <c r="CQD83" s="12"/>
      <c r="CQE83" s="12"/>
      <c r="CQF83" s="12"/>
      <c r="CQG83" s="12"/>
      <c r="CQH83" s="12"/>
      <c r="CQI83" s="12"/>
      <c r="CQJ83" s="12"/>
      <c r="CQK83" s="12"/>
      <c r="CQL83" s="12"/>
      <c r="CQM83" s="12"/>
      <c r="CQN83" s="11"/>
      <c r="CQO83" s="15"/>
      <c r="CQP83" s="13"/>
      <c r="CQQ83" s="14"/>
      <c r="CQR83" s="14"/>
      <c r="CQS83" s="12"/>
      <c r="CQT83" s="12"/>
      <c r="CQU83" s="12"/>
      <c r="CQV83" s="12"/>
      <c r="CQW83" s="12"/>
      <c r="CQX83" s="12"/>
      <c r="CQY83" s="12"/>
      <c r="CQZ83" s="12"/>
      <c r="CRA83" s="12"/>
      <c r="CRB83" s="12"/>
      <c r="CRC83" s="12"/>
      <c r="CRD83" s="12"/>
      <c r="CRE83" s="11"/>
      <c r="CRF83" s="15"/>
      <c r="CRG83" s="13"/>
      <c r="CRH83" s="14"/>
      <c r="CRI83" s="14"/>
      <c r="CRJ83" s="12"/>
      <c r="CRK83" s="12"/>
      <c r="CRL83" s="12"/>
      <c r="CRM83" s="12"/>
      <c r="CRN83" s="12"/>
      <c r="CRO83" s="12"/>
      <c r="CRP83" s="12"/>
      <c r="CRQ83" s="12"/>
      <c r="CRR83" s="12"/>
      <c r="CRS83" s="12"/>
      <c r="CRT83" s="12"/>
      <c r="CRU83" s="12"/>
      <c r="CRV83" s="11"/>
      <c r="CRW83" s="15"/>
      <c r="CRX83" s="13"/>
      <c r="CRY83" s="14"/>
      <c r="CRZ83" s="14"/>
      <c r="CSA83" s="12"/>
      <c r="CSB83" s="12"/>
      <c r="CSC83" s="12"/>
      <c r="CSD83" s="12"/>
      <c r="CSE83" s="12"/>
      <c r="CSF83" s="12"/>
      <c r="CSG83" s="12"/>
      <c r="CSH83" s="12"/>
      <c r="CSI83" s="12"/>
      <c r="CSJ83" s="12"/>
      <c r="CSK83" s="12"/>
      <c r="CSL83" s="12"/>
      <c r="CSM83" s="11"/>
      <c r="CSN83" s="15"/>
      <c r="CSO83" s="13"/>
      <c r="CSP83" s="14"/>
      <c r="CSQ83" s="14"/>
      <c r="CSR83" s="12"/>
      <c r="CSS83" s="12"/>
      <c r="CST83" s="12"/>
      <c r="CSU83" s="12"/>
      <c r="CSV83" s="12"/>
      <c r="CSW83" s="12"/>
      <c r="CSX83" s="12"/>
      <c r="CSY83" s="12"/>
      <c r="CSZ83" s="12"/>
      <c r="CTA83" s="12"/>
      <c r="CTB83" s="12"/>
      <c r="CTC83" s="12"/>
      <c r="CTD83" s="11"/>
      <c r="CTE83" s="15"/>
      <c r="CTF83" s="13"/>
      <c r="CTG83" s="14"/>
      <c r="CTH83" s="14"/>
      <c r="CTI83" s="12"/>
      <c r="CTJ83" s="12"/>
      <c r="CTK83" s="12"/>
      <c r="CTL83" s="12"/>
      <c r="CTM83" s="12"/>
      <c r="CTN83" s="12"/>
      <c r="CTO83" s="12"/>
      <c r="CTP83" s="12"/>
      <c r="CTQ83" s="12"/>
      <c r="CTR83" s="12"/>
      <c r="CTS83" s="12"/>
      <c r="CTT83" s="12"/>
      <c r="CTU83" s="11"/>
      <c r="CTV83" s="15"/>
      <c r="CTW83" s="13"/>
      <c r="CTX83" s="14"/>
      <c r="CTY83" s="14"/>
      <c r="CTZ83" s="12"/>
      <c r="CUA83" s="12"/>
      <c r="CUB83" s="12"/>
      <c r="CUC83" s="12"/>
      <c r="CUD83" s="12"/>
      <c r="CUE83" s="12"/>
      <c r="CUF83" s="12"/>
      <c r="CUG83" s="12"/>
      <c r="CUH83" s="12"/>
      <c r="CUI83" s="12"/>
      <c r="CUJ83" s="12"/>
      <c r="CUK83" s="12"/>
      <c r="CUL83" s="11"/>
      <c r="CUM83" s="15"/>
      <c r="CUN83" s="13"/>
      <c r="CUO83" s="14"/>
      <c r="CUP83" s="14"/>
      <c r="CUQ83" s="12"/>
      <c r="CUR83" s="12"/>
      <c r="CUS83" s="12"/>
      <c r="CUT83" s="12"/>
      <c r="CUU83" s="12"/>
      <c r="CUV83" s="12"/>
      <c r="CUW83" s="12"/>
      <c r="CUX83" s="12"/>
      <c r="CUY83" s="12"/>
      <c r="CUZ83" s="12"/>
      <c r="CVA83" s="12"/>
      <c r="CVB83" s="12"/>
      <c r="CVC83" s="11"/>
      <c r="CVD83" s="15"/>
      <c r="CVE83" s="13"/>
      <c r="CVF83" s="14"/>
      <c r="CVG83" s="14"/>
      <c r="CVH83" s="12"/>
      <c r="CVI83" s="12"/>
      <c r="CVJ83" s="12"/>
      <c r="CVK83" s="12"/>
      <c r="CVL83" s="12"/>
      <c r="CVM83" s="12"/>
      <c r="CVN83" s="12"/>
      <c r="CVO83" s="12"/>
      <c r="CVP83" s="12"/>
      <c r="CVQ83" s="12"/>
      <c r="CVR83" s="12"/>
      <c r="CVS83" s="12"/>
      <c r="CVT83" s="11"/>
      <c r="CVU83" s="15"/>
      <c r="CVV83" s="13"/>
      <c r="CVW83" s="14"/>
      <c r="CVX83" s="14"/>
      <c r="CVY83" s="12"/>
      <c r="CVZ83" s="12"/>
      <c r="CWA83" s="12"/>
      <c r="CWB83" s="12"/>
      <c r="CWC83" s="12"/>
      <c r="CWD83" s="12"/>
      <c r="CWE83" s="12"/>
      <c r="CWF83" s="12"/>
      <c r="CWG83" s="12"/>
      <c r="CWH83" s="12"/>
      <c r="CWI83" s="12"/>
      <c r="CWJ83" s="12"/>
      <c r="CWK83" s="11"/>
      <c r="CWL83" s="15"/>
      <c r="CWM83" s="13"/>
      <c r="CWN83" s="14"/>
      <c r="CWO83" s="14"/>
      <c r="CWP83" s="12"/>
      <c r="CWQ83" s="12"/>
      <c r="CWR83" s="12"/>
      <c r="CWS83" s="12"/>
      <c r="CWT83" s="12"/>
      <c r="CWU83" s="12"/>
      <c r="CWV83" s="12"/>
      <c r="CWW83" s="12"/>
      <c r="CWX83" s="12"/>
      <c r="CWY83" s="12"/>
      <c r="CWZ83" s="12"/>
      <c r="CXA83" s="12"/>
      <c r="CXB83" s="11"/>
      <c r="CXC83" s="15"/>
      <c r="CXD83" s="13"/>
      <c r="CXE83" s="14"/>
      <c r="CXF83" s="14"/>
      <c r="CXG83" s="12"/>
      <c r="CXH83" s="12"/>
      <c r="CXI83" s="12"/>
      <c r="CXJ83" s="12"/>
      <c r="CXK83" s="12"/>
      <c r="CXL83" s="12"/>
      <c r="CXM83" s="12"/>
      <c r="CXN83" s="12"/>
      <c r="CXO83" s="12"/>
      <c r="CXP83" s="12"/>
      <c r="CXQ83" s="12"/>
      <c r="CXR83" s="12"/>
      <c r="CXS83" s="11"/>
      <c r="CXT83" s="15"/>
      <c r="CXU83" s="13"/>
      <c r="CXV83" s="14"/>
      <c r="CXW83" s="14"/>
      <c r="CXX83" s="12"/>
      <c r="CXY83" s="12"/>
      <c r="CXZ83" s="12"/>
      <c r="CYA83" s="12"/>
      <c r="CYB83" s="12"/>
      <c r="CYC83" s="12"/>
      <c r="CYD83" s="12"/>
      <c r="CYE83" s="12"/>
      <c r="CYF83" s="12"/>
      <c r="CYG83" s="12"/>
      <c r="CYH83" s="12"/>
      <c r="CYI83" s="12"/>
      <c r="CYJ83" s="11"/>
      <c r="CYK83" s="15"/>
      <c r="CYL83" s="13"/>
      <c r="CYM83" s="14"/>
      <c r="CYN83" s="14"/>
      <c r="CYO83" s="12"/>
      <c r="CYP83" s="12"/>
      <c r="CYQ83" s="12"/>
      <c r="CYR83" s="12"/>
      <c r="CYS83" s="12"/>
      <c r="CYT83" s="12"/>
      <c r="CYU83" s="12"/>
      <c r="CYV83" s="12"/>
      <c r="CYW83" s="12"/>
      <c r="CYX83" s="12"/>
      <c r="CYY83" s="12"/>
      <c r="CYZ83" s="12"/>
      <c r="CZA83" s="11"/>
      <c r="CZB83" s="15"/>
      <c r="CZC83" s="13"/>
      <c r="CZD83" s="14"/>
      <c r="CZE83" s="14"/>
      <c r="CZF83" s="12"/>
      <c r="CZG83" s="12"/>
      <c r="CZH83" s="12"/>
      <c r="CZI83" s="12"/>
      <c r="CZJ83" s="12"/>
      <c r="CZK83" s="12"/>
      <c r="CZL83" s="12"/>
      <c r="CZM83" s="12"/>
      <c r="CZN83" s="12"/>
      <c r="CZO83" s="12"/>
      <c r="CZP83" s="12"/>
      <c r="CZQ83" s="12"/>
      <c r="CZR83" s="11"/>
      <c r="CZS83" s="15"/>
      <c r="CZT83" s="13"/>
      <c r="CZU83" s="14"/>
      <c r="CZV83" s="14"/>
      <c r="CZW83" s="12"/>
      <c r="CZX83" s="12"/>
      <c r="CZY83" s="12"/>
      <c r="CZZ83" s="12"/>
      <c r="DAA83" s="12"/>
      <c r="DAB83" s="12"/>
      <c r="DAC83" s="12"/>
      <c r="DAD83" s="12"/>
      <c r="DAE83" s="12"/>
      <c r="DAF83" s="12"/>
      <c r="DAG83" s="12"/>
      <c r="DAH83" s="12"/>
      <c r="DAI83" s="11"/>
      <c r="DAJ83" s="15"/>
      <c r="DAK83" s="13"/>
      <c r="DAL83" s="14"/>
      <c r="DAM83" s="14"/>
      <c r="DAN83" s="12"/>
      <c r="DAO83" s="12"/>
      <c r="DAP83" s="12"/>
      <c r="DAQ83" s="12"/>
      <c r="DAR83" s="12"/>
      <c r="DAS83" s="12"/>
      <c r="DAT83" s="12"/>
      <c r="DAU83" s="12"/>
      <c r="DAV83" s="12"/>
      <c r="DAW83" s="12"/>
      <c r="DAX83" s="12"/>
      <c r="DAY83" s="12"/>
      <c r="DAZ83" s="11"/>
      <c r="DBA83" s="15"/>
      <c r="DBB83" s="13"/>
      <c r="DBC83" s="14"/>
      <c r="DBD83" s="14"/>
      <c r="DBE83" s="12"/>
      <c r="DBF83" s="12"/>
      <c r="DBG83" s="12"/>
      <c r="DBH83" s="12"/>
      <c r="DBI83" s="12"/>
      <c r="DBJ83" s="12"/>
      <c r="DBK83" s="12"/>
      <c r="DBL83" s="12"/>
      <c r="DBM83" s="12"/>
      <c r="DBN83" s="12"/>
      <c r="DBO83" s="12"/>
      <c r="DBP83" s="12"/>
      <c r="DBQ83" s="11"/>
      <c r="DBR83" s="15"/>
      <c r="DBS83" s="13"/>
      <c r="DBT83" s="14"/>
      <c r="DBU83" s="14"/>
      <c r="DBV83" s="12"/>
      <c r="DBW83" s="12"/>
      <c r="DBX83" s="12"/>
      <c r="DBY83" s="12"/>
      <c r="DBZ83" s="12"/>
      <c r="DCA83" s="12"/>
      <c r="DCB83" s="12"/>
      <c r="DCC83" s="12"/>
      <c r="DCD83" s="12"/>
      <c r="DCE83" s="12"/>
      <c r="DCF83" s="12"/>
      <c r="DCG83" s="12"/>
      <c r="DCH83" s="11"/>
      <c r="DCI83" s="15"/>
      <c r="DCJ83" s="13"/>
      <c r="DCK83" s="14"/>
      <c r="DCL83" s="14"/>
      <c r="DCM83" s="12"/>
      <c r="DCN83" s="12"/>
      <c r="DCO83" s="12"/>
      <c r="DCP83" s="12"/>
      <c r="DCQ83" s="12"/>
      <c r="DCR83" s="12"/>
      <c r="DCS83" s="12"/>
      <c r="DCT83" s="12"/>
      <c r="DCU83" s="12"/>
      <c r="DCV83" s="12"/>
      <c r="DCW83" s="12"/>
      <c r="DCX83" s="12"/>
      <c r="DCY83" s="11"/>
      <c r="DCZ83" s="15"/>
      <c r="DDA83" s="13"/>
      <c r="DDB83" s="14"/>
      <c r="DDC83" s="14"/>
      <c r="DDD83" s="12"/>
      <c r="DDE83" s="12"/>
      <c r="DDF83" s="12"/>
      <c r="DDG83" s="12"/>
      <c r="DDH83" s="12"/>
      <c r="DDI83" s="12"/>
      <c r="DDJ83" s="12"/>
      <c r="DDK83" s="12"/>
      <c r="DDL83" s="12"/>
      <c r="DDM83" s="12"/>
      <c r="DDN83" s="12"/>
      <c r="DDO83" s="12"/>
      <c r="DDP83" s="11"/>
      <c r="DDQ83" s="15"/>
      <c r="DDR83" s="13"/>
      <c r="DDS83" s="14"/>
      <c r="DDT83" s="14"/>
      <c r="DDU83" s="12"/>
      <c r="DDV83" s="12"/>
      <c r="DDW83" s="12"/>
      <c r="DDX83" s="12"/>
      <c r="DDY83" s="12"/>
      <c r="DDZ83" s="12"/>
      <c r="DEA83" s="12"/>
      <c r="DEB83" s="12"/>
      <c r="DEC83" s="12"/>
      <c r="DED83" s="12"/>
      <c r="DEE83" s="12"/>
      <c r="DEF83" s="12"/>
      <c r="DEG83" s="11"/>
      <c r="DEH83" s="15"/>
      <c r="DEI83" s="13"/>
      <c r="DEJ83" s="14"/>
      <c r="DEK83" s="14"/>
      <c r="DEL83" s="12"/>
      <c r="DEM83" s="12"/>
      <c r="DEN83" s="12"/>
      <c r="DEO83" s="12"/>
      <c r="DEP83" s="12"/>
      <c r="DEQ83" s="12"/>
      <c r="DER83" s="12"/>
      <c r="DES83" s="12"/>
      <c r="DET83" s="12"/>
      <c r="DEU83" s="12"/>
      <c r="DEV83" s="12"/>
      <c r="DEW83" s="12"/>
      <c r="DEX83" s="11"/>
      <c r="DEY83" s="15"/>
      <c r="DEZ83" s="13"/>
      <c r="DFA83" s="14"/>
      <c r="DFB83" s="14"/>
      <c r="DFC83" s="12"/>
      <c r="DFD83" s="12"/>
      <c r="DFE83" s="12"/>
      <c r="DFF83" s="12"/>
      <c r="DFG83" s="12"/>
      <c r="DFH83" s="12"/>
      <c r="DFI83" s="12"/>
      <c r="DFJ83" s="12"/>
      <c r="DFK83" s="12"/>
      <c r="DFL83" s="12"/>
      <c r="DFM83" s="12"/>
      <c r="DFN83" s="12"/>
      <c r="DFO83" s="11"/>
      <c r="DFP83" s="15"/>
      <c r="DFQ83" s="13"/>
      <c r="DFR83" s="14"/>
      <c r="DFS83" s="14"/>
      <c r="DFT83" s="12"/>
      <c r="DFU83" s="12"/>
      <c r="DFV83" s="12"/>
      <c r="DFW83" s="12"/>
      <c r="DFX83" s="12"/>
      <c r="DFY83" s="12"/>
      <c r="DFZ83" s="12"/>
      <c r="DGA83" s="12"/>
      <c r="DGB83" s="12"/>
      <c r="DGC83" s="12"/>
      <c r="DGD83" s="12"/>
      <c r="DGE83" s="12"/>
      <c r="DGF83" s="11"/>
      <c r="DGG83" s="15"/>
      <c r="DGH83" s="13"/>
      <c r="DGI83" s="14"/>
      <c r="DGJ83" s="14"/>
      <c r="DGK83" s="12"/>
      <c r="DGL83" s="12"/>
      <c r="DGM83" s="12"/>
      <c r="DGN83" s="12"/>
      <c r="DGO83" s="12"/>
      <c r="DGP83" s="12"/>
      <c r="DGQ83" s="12"/>
      <c r="DGR83" s="12"/>
      <c r="DGS83" s="12"/>
      <c r="DGT83" s="12"/>
      <c r="DGU83" s="12"/>
      <c r="DGV83" s="12"/>
      <c r="DGW83" s="11"/>
      <c r="DGX83" s="15"/>
      <c r="DGY83" s="13"/>
      <c r="DGZ83" s="14"/>
      <c r="DHA83" s="14"/>
      <c r="DHB83" s="12"/>
      <c r="DHC83" s="12"/>
      <c r="DHD83" s="12"/>
      <c r="DHE83" s="12"/>
      <c r="DHF83" s="12"/>
      <c r="DHG83" s="12"/>
      <c r="DHH83" s="12"/>
      <c r="DHI83" s="12"/>
      <c r="DHJ83" s="12"/>
      <c r="DHK83" s="12"/>
      <c r="DHL83" s="12"/>
      <c r="DHM83" s="12"/>
      <c r="DHN83" s="11"/>
      <c r="DHO83" s="15"/>
      <c r="DHP83" s="13"/>
      <c r="DHQ83" s="14"/>
      <c r="DHR83" s="14"/>
      <c r="DHS83" s="12"/>
      <c r="DHT83" s="12"/>
      <c r="DHU83" s="12"/>
      <c r="DHV83" s="12"/>
      <c r="DHW83" s="12"/>
      <c r="DHX83" s="12"/>
      <c r="DHY83" s="12"/>
      <c r="DHZ83" s="12"/>
      <c r="DIA83" s="12"/>
      <c r="DIB83" s="12"/>
      <c r="DIC83" s="12"/>
      <c r="DID83" s="12"/>
      <c r="DIE83" s="11"/>
      <c r="DIF83" s="15"/>
      <c r="DIG83" s="13"/>
      <c r="DIH83" s="14"/>
      <c r="DII83" s="14"/>
      <c r="DIJ83" s="12"/>
      <c r="DIK83" s="12"/>
      <c r="DIL83" s="12"/>
      <c r="DIM83" s="12"/>
      <c r="DIN83" s="12"/>
      <c r="DIO83" s="12"/>
      <c r="DIP83" s="12"/>
      <c r="DIQ83" s="12"/>
      <c r="DIR83" s="12"/>
      <c r="DIS83" s="12"/>
      <c r="DIT83" s="12"/>
      <c r="DIU83" s="12"/>
      <c r="DIV83" s="11"/>
      <c r="DIW83" s="15"/>
      <c r="DIX83" s="13"/>
      <c r="DIY83" s="14"/>
      <c r="DIZ83" s="14"/>
      <c r="DJA83" s="12"/>
      <c r="DJB83" s="12"/>
      <c r="DJC83" s="12"/>
      <c r="DJD83" s="12"/>
      <c r="DJE83" s="12"/>
      <c r="DJF83" s="12"/>
      <c r="DJG83" s="12"/>
      <c r="DJH83" s="12"/>
      <c r="DJI83" s="12"/>
      <c r="DJJ83" s="12"/>
      <c r="DJK83" s="12"/>
      <c r="DJL83" s="12"/>
      <c r="DJM83" s="11"/>
      <c r="DJN83" s="15"/>
      <c r="DJO83" s="13"/>
      <c r="DJP83" s="14"/>
      <c r="DJQ83" s="14"/>
      <c r="DJR83" s="12"/>
      <c r="DJS83" s="12"/>
      <c r="DJT83" s="12"/>
      <c r="DJU83" s="12"/>
      <c r="DJV83" s="12"/>
      <c r="DJW83" s="12"/>
      <c r="DJX83" s="12"/>
      <c r="DJY83" s="12"/>
      <c r="DJZ83" s="12"/>
      <c r="DKA83" s="12"/>
      <c r="DKB83" s="12"/>
      <c r="DKC83" s="12"/>
      <c r="DKD83" s="11"/>
      <c r="DKE83" s="15"/>
      <c r="DKF83" s="13"/>
      <c r="DKG83" s="14"/>
      <c r="DKH83" s="14"/>
      <c r="DKI83" s="12"/>
      <c r="DKJ83" s="12"/>
      <c r="DKK83" s="12"/>
      <c r="DKL83" s="12"/>
      <c r="DKM83" s="12"/>
      <c r="DKN83" s="12"/>
      <c r="DKO83" s="12"/>
      <c r="DKP83" s="12"/>
      <c r="DKQ83" s="12"/>
      <c r="DKR83" s="12"/>
      <c r="DKS83" s="12"/>
      <c r="DKT83" s="12"/>
      <c r="DKU83" s="11"/>
      <c r="DKV83" s="15"/>
      <c r="DKW83" s="13"/>
      <c r="DKX83" s="14"/>
      <c r="DKY83" s="14"/>
      <c r="DKZ83" s="12"/>
      <c r="DLA83" s="12"/>
      <c r="DLB83" s="12"/>
      <c r="DLC83" s="12"/>
      <c r="DLD83" s="12"/>
      <c r="DLE83" s="12"/>
      <c r="DLF83" s="12"/>
      <c r="DLG83" s="12"/>
      <c r="DLH83" s="12"/>
      <c r="DLI83" s="12"/>
      <c r="DLJ83" s="12"/>
      <c r="DLK83" s="12"/>
      <c r="DLL83" s="11"/>
      <c r="DLM83" s="15"/>
      <c r="DLN83" s="13"/>
      <c r="DLO83" s="14"/>
      <c r="DLP83" s="14"/>
      <c r="DLQ83" s="12"/>
      <c r="DLR83" s="12"/>
      <c r="DLS83" s="12"/>
      <c r="DLT83" s="12"/>
      <c r="DLU83" s="12"/>
      <c r="DLV83" s="12"/>
      <c r="DLW83" s="12"/>
      <c r="DLX83" s="12"/>
      <c r="DLY83" s="12"/>
      <c r="DLZ83" s="12"/>
      <c r="DMA83" s="12"/>
      <c r="DMB83" s="12"/>
      <c r="DMC83" s="11"/>
      <c r="DMD83" s="15"/>
      <c r="DME83" s="13"/>
      <c r="DMF83" s="14"/>
      <c r="DMG83" s="14"/>
      <c r="DMH83" s="12"/>
      <c r="DMI83" s="12"/>
      <c r="DMJ83" s="12"/>
      <c r="DMK83" s="12"/>
      <c r="DML83" s="12"/>
      <c r="DMM83" s="12"/>
      <c r="DMN83" s="12"/>
      <c r="DMO83" s="12"/>
      <c r="DMP83" s="12"/>
      <c r="DMQ83" s="12"/>
      <c r="DMR83" s="12"/>
      <c r="DMS83" s="12"/>
      <c r="DMT83" s="11"/>
      <c r="DMU83" s="15"/>
      <c r="DMV83" s="13"/>
      <c r="DMW83" s="14"/>
      <c r="DMX83" s="14"/>
      <c r="DMY83" s="12"/>
      <c r="DMZ83" s="12"/>
      <c r="DNA83" s="12"/>
      <c r="DNB83" s="12"/>
      <c r="DNC83" s="12"/>
      <c r="DND83" s="12"/>
      <c r="DNE83" s="12"/>
      <c r="DNF83" s="12"/>
      <c r="DNG83" s="12"/>
      <c r="DNH83" s="12"/>
      <c r="DNI83" s="12"/>
      <c r="DNJ83" s="12"/>
      <c r="DNK83" s="11"/>
      <c r="DNL83" s="15"/>
      <c r="DNM83" s="13"/>
      <c r="DNN83" s="14"/>
      <c r="DNO83" s="14"/>
      <c r="DNP83" s="12"/>
      <c r="DNQ83" s="12"/>
      <c r="DNR83" s="12"/>
      <c r="DNS83" s="12"/>
      <c r="DNT83" s="12"/>
      <c r="DNU83" s="12"/>
      <c r="DNV83" s="12"/>
      <c r="DNW83" s="12"/>
      <c r="DNX83" s="12"/>
      <c r="DNY83" s="12"/>
      <c r="DNZ83" s="12"/>
      <c r="DOA83" s="12"/>
      <c r="DOB83" s="11"/>
      <c r="DOC83" s="15"/>
      <c r="DOD83" s="13"/>
      <c r="DOE83" s="14"/>
      <c r="DOF83" s="14"/>
      <c r="DOG83" s="12"/>
      <c r="DOH83" s="12"/>
      <c r="DOI83" s="12"/>
      <c r="DOJ83" s="12"/>
      <c r="DOK83" s="12"/>
      <c r="DOL83" s="12"/>
      <c r="DOM83" s="12"/>
      <c r="DON83" s="12"/>
      <c r="DOO83" s="12"/>
      <c r="DOP83" s="12"/>
      <c r="DOQ83" s="12"/>
      <c r="DOR83" s="12"/>
      <c r="DOS83" s="11"/>
      <c r="DOT83" s="15"/>
      <c r="DOU83" s="13"/>
      <c r="DOV83" s="14"/>
      <c r="DOW83" s="14"/>
      <c r="DOX83" s="12"/>
      <c r="DOY83" s="12"/>
      <c r="DOZ83" s="12"/>
      <c r="DPA83" s="12"/>
      <c r="DPB83" s="12"/>
      <c r="DPC83" s="12"/>
      <c r="DPD83" s="12"/>
      <c r="DPE83" s="12"/>
      <c r="DPF83" s="12"/>
      <c r="DPG83" s="12"/>
      <c r="DPH83" s="12"/>
      <c r="DPI83" s="12"/>
      <c r="DPJ83" s="11"/>
      <c r="DPK83" s="15"/>
      <c r="DPL83" s="13"/>
      <c r="DPM83" s="14"/>
      <c r="DPN83" s="14"/>
      <c r="DPO83" s="12"/>
      <c r="DPP83" s="12"/>
      <c r="DPQ83" s="12"/>
      <c r="DPR83" s="12"/>
      <c r="DPS83" s="12"/>
      <c r="DPT83" s="12"/>
      <c r="DPU83" s="12"/>
      <c r="DPV83" s="12"/>
      <c r="DPW83" s="12"/>
      <c r="DPX83" s="12"/>
      <c r="DPY83" s="12"/>
      <c r="DPZ83" s="12"/>
      <c r="DQA83" s="11"/>
      <c r="DQB83" s="15"/>
      <c r="DQC83" s="13"/>
      <c r="DQD83" s="14"/>
      <c r="DQE83" s="14"/>
      <c r="DQF83" s="12"/>
      <c r="DQG83" s="12"/>
      <c r="DQH83" s="12"/>
      <c r="DQI83" s="12"/>
      <c r="DQJ83" s="12"/>
      <c r="DQK83" s="12"/>
      <c r="DQL83" s="12"/>
      <c r="DQM83" s="12"/>
      <c r="DQN83" s="12"/>
      <c r="DQO83" s="12"/>
      <c r="DQP83" s="12"/>
      <c r="DQQ83" s="12"/>
      <c r="DQR83" s="11"/>
      <c r="DQS83" s="15"/>
      <c r="DQT83" s="13"/>
      <c r="DQU83" s="14"/>
      <c r="DQV83" s="14"/>
      <c r="DQW83" s="12"/>
      <c r="DQX83" s="12"/>
      <c r="DQY83" s="12"/>
      <c r="DQZ83" s="12"/>
      <c r="DRA83" s="12"/>
      <c r="DRB83" s="12"/>
      <c r="DRC83" s="12"/>
      <c r="DRD83" s="12"/>
      <c r="DRE83" s="12"/>
      <c r="DRF83" s="12"/>
      <c r="DRG83" s="12"/>
      <c r="DRH83" s="12"/>
      <c r="DRI83" s="11"/>
      <c r="DRJ83" s="15"/>
      <c r="DRK83" s="13"/>
      <c r="DRL83" s="14"/>
      <c r="DRM83" s="14"/>
      <c r="DRN83" s="12"/>
      <c r="DRO83" s="12"/>
      <c r="DRP83" s="12"/>
      <c r="DRQ83" s="12"/>
      <c r="DRR83" s="12"/>
      <c r="DRS83" s="12"/>
      <c r="DRT83" s="12"/>
      <c r="DRU83" s="12"/>
      <c r="DRV83" s="12"/>
      <c r="DRW83" s="12"/>
      <c r="DRX83" s="12"/>
      <c r="DRY83" s="12"/>
      <c r="DRZ83" s="11"/>
      <c r="DSA83" s="15"/>
      <c r="DSB83" s="13"/>
      <c r="DSC83" s="14"/>
      <c r="DSD83" s="14"/>
      <c r="DSE83" s="12"/>
      <c r="DSF83" s="12"/>
      <c r="DSG83" s="12"/>
      <c r="DSH83" s="12"/>
      <c r="DSI83" s="12"/>
      <c r="DSJ83" s="12"/>
      <c r="DSK83" s="12"/>
      <c r="DSL83" s="12"/>
      <c r="DSM83" s="12"/>
      <c r="DSN83" s="12"/>
      <c r="DSO83" s="12"/>
      <c r="DSP83" s="12"/>
      <c r="DSQ83" s="11"/>
      <c r="DSR83" s="15"/>
      <c r="DSS83" s="13"/>
      <c r="DST83" s="14"/>
      <c r="DSU83" s="14"/>
      <c r="DSV83" s="12"/>
      <c r="DSW83" s="12"/>
      <c r="DSX83" s="12"/>
      <c r="DSY83" s="12"/>
      <c r="DSZ83" s="12"/>
      <c r="DTA83" s="12"/>
      <c r="DTB83" s="12"/>
      <c r="DTC83" s="12"/>
      <c r="DTD83" s="12"/>
      <c r="DTE83" s="12"/>
      <c r="DTF83" s="12"/>
      <c r="DTG83" s="12"/>
      <c r="DTH83" s="11"/>
      <c r="DTI83" s="15"/>
      <c r="DTJ83" s="13"/>
      <c r="DTK83" s="14"/>
      <c r="DTL83" s="14"/>
      <c r="DTM83" s="12"/>
      <c r="DTN83" s="12"/>
      <c r="DTO83" s="12"/>
      <c r="DTP83" s="12"/>
      <c r="DTQ83" s="12"/>
      <c r="DTR83" s="12"/>
      <c r="DTS83" s="12"/>
      <c r="DTT83" s="12"/>
      <c r="DTU83" s="12"/>
      <c r="DTV83" s="12"/>
      <c r="DTW83" s="12"/>
      <c r="DTX83" s="12"/>
      <c r="DTY83" s="11"/>
      <c r="DTZ83" s="15"/>
      <c r="DUA83" s="13"/>
      <c r="DUB83" s="14"/>
      <c r="DUC83" s="14"/>
      <c r="DUD83" s="12"/>
      <c r="DUE83" s="12"/>
      <c r="DUF83" s="12"/>
      <c r="DUG83" s="12"/>
      <c r="DUH83" s="12"/>
      <c r="DUI83" s="12"/>
      <c r="DUJ83" s="12"/>
      <c r="DUK83" s="12"/>
      <c r="DUL83" s="12"/>
      <c r="DUM83" s="12"/>
      <c r="DUN83" s="12"/>
      <c r="DUO83" s="12"/>
      <c r="DUP83" s="11"/>
      <c r="DUQ83" s="15"/>
      <c r="DUR83" s="13"/>
      <c r="DUS83" s="14"/>
      <c r="DUT83" s="14"/>
      <c r="DUU83" s="12"/>
      <c r="DUV83" s="12"/>
      <c r="DUW83" s="12"/>
      <c r="DUX83" s="12"/>
      <c r="DUY83" s="12"/>
      <c r="DUZ83" s="12"/>
      <c r="DVA83" s="12"/>
      <c r="DVB83" s="12"/>
      <c r="DVC83" s="12"/>
      <c r="DVD83" s="12"/>
      <c r="DVE83" s="12"/>
      <c r="DVF83" s="12"/>
      <c r="DVG83" s="11"/>
      <c r="DVH83" s="15"/>
      <c r="DVI83" s="13"/>
      <c r="DVJ83" s="14"/>
      <c r="DVK83" s="14"/>
      <c r="DVL83" s="12"/>
      <c r="DVM83" s="12"/>
      <c r="DVN83" s="12"/>
      <c r="DVO83" s="12"/>
      <c r="DVP83" s="12"/>
      <c r="DVQ83" s="12"/>
      <c r="DVR83" s="12"/>
      <c r="DVS83" s="12"/>
      <c r="DVT83" s="12"/>
      <c r="DVU83" s="12"/>
      <c r="DVV83" s="12"/>
      <c r="DVW83" s="12"/>
      <c r="DVX83" s="11"/>
      <c r="DVY83" s="15"/>
      <c r="DVZ83" s="13"/>
      <c r="DWA83" s="14"/>
      <c r="DWB83" s="14"/>
      <c r="DWC83" s="12"/>
      <c r="DWD83" s="12"/>
      <c r="DWE83" s="12"/>
      <c r="DWF83" s="12"/>
      <c r="DWG83" s="12"/>
      <c r="DWH83" s="12"/>
      <c r="DWI83" s="12"/>
      <c r="DWJ83" s="12"/>
      <c r="DWK83" s="12"/>
      <c r="DWL83" s="12"/>
      <c r="DWM83" s="12"/>
      <c r="DWN83" s="12"/>
      <c r="DWO83" s="11"/>
      <c r="DWP83" s="15"/>
      <c r="DWQ83" s="13"/>
      <c r="DWR83" s="14"/>
      <c r="DWS83" s="14"/>
      <c r="DWT83" s="12"/>
      <c r="DWU83" s="12"/>
      <c r="DWV83" s="12"/>
      <c r="DWW83" s="12"/>
      <c r="DWX83" s="12"/>
      <c r="DWY83" s="12"/>
      <c r="DWZ83" s="12"/>
      <c r="DXA83" s="12"/>
      <c r="DXB83" s="12"/>
      <c r="DXC83" s="12"/>
      <c r="DXD83" s="12"/>
      <c r="DXE83" s="12"/>
      <c r="DXF83" s="11"/>
      <c r="DXG83" s="15"/>
      <c r="DXH83" s="13"/>
      <c r="DXI83" s="14"/>
      <c r="DXJ83" s="14"/>
      <c r="DXK83" s="12"/>
      <c r="DXL83" s="12"/>
      <c r="DXM83" s="12"/>
      <c r="DXN83" s="12"/>
      <c r="DXO83" s="12"/>
      <c r="DXP83" s="12"/>
      <c r="DXQ83" s="12"/>
      <c r="DXR83" s="12"/>
      <c r="DXS83" s="12"/>
      <c r="DXT83" s="12"/>
      <c r="DXU83" s="12"/>
      <c r="DXV83" s="12"/>
      <c r="DXW83" s="11"/>
      <c r="DXX83" s="15"/>
      <c r="DXY83" s="13"/>
      <c r="DXZ83" s="14"/>
      <c r="DYA83" s="14"/>
      <c r="DYB83" s="12"/>
      <c r="DYC83" s="12"/>
      <c r="DYD83" s="12"/>
      <c r="DYE83" s="12"/>
      <c r="DYF83" s="12"/>
      <c r="DYG83" s="12"/>
      <c r="DYH83" s="12"/>
      <c r="DYI83" s="12"/>
      <c r="DYJ83" s="12"/>
      <c r="DYK83" s="12"/>
      <c r="DYL83" s="12"/>
      <c r="DYM83" s="12"/>
      <c r="DYN83" s="11"/>
      <c r="DYO83" s="15"/>
      <c r="DYP83" s="13"/>
      <c r="DYQ83" s="14"/>
      <c r="DYR83" s="14"/>
      <c r="DYS83" s="12"/>
      <c r="DYT83" s="12"/>
      <c r="DYU83" s="12"/>
      <c r="DYV83" s="12"/>
      <c r="DYW83" s="12"/>
      <c r="DYX83" s="12"/>
      <c r="DYY83" s="12"/>
      <c r="DYZ83" s="12"/>
      <c r="DZA83" s="12"/>
      <c r="DZB83" s="12"/>
      <c r="DZC83" s="12"/>
      <c r="DZD83" s="12"/>
      <c r="DZE83" s="11"/>
      <c r="DZF83" s="15"/>
      <c r="DZG83" s="13"/>
      <c r="DZH83" s="14"/>
      <c r="DZI83" s="14"/>
      <c r="DZJ83" s="12"/>
      <c r="DZK83" s="12"/>
      <c r="DZL83" s="12"/>
      <c r="DZM83" s="12"/>
      <c r="DZN83" s="12"/>
      <c r="DZO83" s="12"/>
      <c r="DZP83" s="12"/>
      <c r="DZQ83" s="12"/>
      <c r="DZR83" s="12"/>
      <c r="DZS83" s="12"/>
      <c r="DZT83" s="12"/>
      <c r="DZU83" s="12"/>
      <c r="DZV83" s="11"/>
      <c r="DZW83" s="15"/>
      <c r="DZX83" s="13"/>
      <c r="DZY83" s="14"/>
      <c r="DZZ83" s="14"/>
      <c r="EAA83" s="12"/>
      <c r="EAB83" s="12"/>
      <c r="EAC83" s="12"/>
      <c r="EAD83" s="12"/>
      <c r="EAE83" s="12"/>
      <c r="EAF83" s="12"/>
      <c r="EAG83" s="12"/>
      <c r="EAH83" s="12"/>
      <c r="EAI83" s="12"/>
      <c r="EAJ83" s="12"/>
      <c r="EAK83" s="12"/>
      <c r="EAL83" s="12"/>
      <c r="EAM83" s="11"/>
      <c r="EAN83" s="15"/>
      <c r="EAO83" s="13"/>
      <c r="EAP83" s="14"/>
      <c r="EAQ83" s="14"/>
      <c r="EAR83" s="12"/>
      <c r="EAS83" s="12"/>
      <c r="EAT83" s="12"/>
      <c r="EAU83" s="12"/>
      <c r="EAV83" s="12"/>
      <c r="EAW83" s="12"/>
      <c r="EAX83" s="12"/>
      <c r="EAY83" s="12"/>
      <c r="EAZ83" s="12"/>
      <c r="EBA83" s="12"/>
      <c r="EBB83" s="12"/>
      <c r="EBC83" s="12"/>
      <c r="EBD83" s="11"/>
      <c r="EBE83" s="15"/>
      <c r="EBF83" s="13"/>
      <c r="EBG83" s="14"/>
      <c r="EBH83" s="14"/>
      <c r="EBI83" s="12"/>
      <c r="EBJ83" s="12"/>
      <c r="EBK83" s="12"/>
      <c r="EBL83" s="12"/>
      <c r="EBM83" s="12"/>
      <c r="EBN83" s="12"/>
      <c r="EBO83" s="12"/>
      <c r="EBP83" s="12"/>
      <c r="EBQ83" s="12"/>
      <c r="EBR83" s="12"/>
      <c r="EBS83" s="12"/>
      <c r="EBT83" s="12"/>
      <c r="EBU83" s="11"/>
      <c r="EBV83" s="15"/>
      <c r="EBW83" s="13"/>
      <c r="EBX83" s="14"/>
      <c r="EBY83" s="14"/>
      <c r="EBZ83" s="12"/>
      <c r="ECA83" s="12"/>
      <c r="ECB83" s="12"/>
      <c r="ECC83" s="12"/>
      <c r="ECD83" s="12"/>
      <c r="ECE83" s="12"/>
      <c r="ECF83" s="12"/>
      <c r="ECG83" s="12"/>
      <c r="ECH83" s="12"/>
      <c r="ECI83" s="12"/>
      <c r="ECJ83" s="12"/>
      <c r="ECK83" s="12"/>
      <c r="ECL83" s="11"/>
      <c r="ECM83" s="15"/>
      <c r="ECN83" s="13"/>
      <c r="ECO83" s="14"/>
      <c r="ECP83" s="14"/>
      <c r="ECQ83" s="12"/>
      <c r="ECR83" s="12"/>
      <c r="ECS83" s="12"/>
      <c r="ECT83" s="12"/>
      <c r="ECU83" s="12"/>
      <c r="ECV83" s="12"/>
      <c r="ECW83" s="12"/>
      <c r="ECX83" s="12"/>
      <c r="ECY83" s="12"/>
      <c r="ECZ83" s="12"/>
      <c r="EDA83" s="12"/>
      <c r="EDB83" s="12"/>
      <c r="EDC83" s="11"/>
      <c r="EDD83" s="15"/>
      <c r="EDE83" s="13"/>
      <c r="EDF83" s="14"/>
      <c r="EDG83" s="14"/>
      <c r="EDH83" s="12"/>
      <c r="EDI83" s="12"/>
      <c r="EDJ83" s="12"/>
      <c r="EDK83" s="12"/>
      <c r="EDL83" s="12"/>
      <c r="EDM83" s="12"/>
      <c r="EDN83" s="12"/>
      <c r="EDO83" s="12"/>
      <c r="EDP83" s="12"/>
      <c r="EDQ83" s="12"/>
      <c r="EDR83" s="12"/>
      <c r="EDS83" s="12"/>
      <c r="EDT83" s="11"/>
      <c r="EDU83" s="15"/>
      <c r="EDV83" s="13"/>
      <c r="EDW83" s="14"/>
      <c r="EDX83" s="14"/>
      <c r="EDY83" s="12"/>
      <c r="EDZ83" s="12"/>
      <c r="EEA83" s="12"/>
      <c r="EEB83" s="12"/>
      <c r="EEC83" s="12"/>
      <c r="EED83" s="12"/>
      <c r="EEE83" s="12"/>
      <c r="EEF83" s="12"/>
      <c r="EEG83" s="12"/>
      <c r="EEH83" s="12"/>
      <c r="EEI83" s="12"/>
      <c r="EEJ83" s="12"/>
      <c r="EEK83" s="11"/>
      <c r="EEL83" s="15"/>
      <c r="EEM83" s="13"/>
      <c r="EEN83" s="14"/>
      <c r="EEO83" s="14"/>
      <c r="EEP83" s="12"/>
      <c r="EEQ83" s="12"/>
      <c r="EER83" s="12"/>
      <c r="EES83" s="12"/>
      <c r="EET83" s="12"/>
      <c r="EEU83" s="12"/>
      <c r="EEV83" s="12"/>
      <c r="EEW83" s="12"/>
      <c r="EEX83" s="12"/>
      <c r="EEY83" s="12"/>
      <c r="EEZ83" s="12"/>
      <c r="EFA83" s="12"/>
      <c r="EFB83" s="11"/>
      <c r="EFC83" s="15"/>
      <c r="EFD83" s="13"/>
      <c r="EFE83" s="14"/>
      <c r="EFF83" s="14"/>
      <c r="EFG83" s="12"/>
      <c r="EFH83" s="12"/>
      <c r="EFI83" s="12"/>
      <c r="EFJ83" s="12"/>
      <c r="EFK83" s="12"/>
      <c r="EFL83" s="12"/>
      <c r="EFM83" s="12"/>
      <c r="EFN83" s="12"/>
      <c r="EFO83" s="12"/>
      <c r="EFP83" s="12"/>
      <c r="EFQ83" s="12"/>
      <c r="EFR83" s="12"/>
      <c r="EFS83" s="11"/>
      <c r="EFT83" s="15"/>
      <c r="EFU83" s="13"/>
      <c r="EFV83" s="14"/>
      <c r="EFW83" s="14"/>
      <c r="EFX83" s="12"/>
      <c r="EFY83" s="12"/>
      <c r="EFZ83" s="12"/>
      <c r="EGA83" s="12"/>
      <c r="EGB83" s="12"/>
      <c r="EGC83" s="12"/>
      <c r="EGD83" s="12"/>
      <c r="EGE83" s="12"/>
      <c r="EGF83" s="12"/>
      <c r="EGG83" s="12"/>
      <c r="EGH83" s="12"/>
      <c r="EGI83" s="12"/>
      <c r="EGJ83" s="11"/>
      <c r="EGK83" s="15"/>
      <c r="EGL83" s="13"/>
      <c r="EGM83" s="14"/>
      <c r="EGN83" s="14"/>
      <c r="EGO83" s="12"/>
      <c r="EGP83" s="12"/>
      <c r="EGQ83" s="12"/>
      <c r="EGR83" s="12"/>
      <c r="EGS83" s="12"/>
      <c r="EGT83" s="12"/>
      <c r="EGU83" s="12"/>
      <c r="EGV83" s="12"/>
      <c r="EGW83" s="12"/>
      <c r="EGX83" s="12"/>
      <c r="EGY83" s="12"/>
      <c r="EGZ83" s="12"/>
      <c r="EHA83" s="11"/>
      <c r="EHB83" s="15"/>
      <c r="EHC83" s="13"/>
      <c r="EHD83" s="14"/>
      <c r="EHE83" s="14"/>
      <c r="EHF83" s="12"/>
      <c r="EHG83" s="12"/>
      <c r="EHH83" s="12"/>
      <c r="EHI83" s="12"/>
      <c r="EHJ83" s="12"/>
      <c r="EHK83" s="12"/>
      <c r="EHL83" s="12"/>
      <c r="EHM83" s="12"/>
      <c r="EHN83" s="12"/>
      <c r="EHO83" s="12"/>
      <c r="EHP83" s="12"/>
      <c r="EHQ83" s="12"/>
      <c r="EHR83" s="11"/>
      <c r="EHS83" s="15"/>
      <c r="EHT83" s="13"/>
      <c r="EHU83" s="14"/>
      <c r="EHV83" s="14"/>
      <c r="EHW83" s="12"/>
      <c r="EHX83" s="12"/>
      <c r="EHY83" s="12"/>
      <c r="EHZ83" s="12"/>
      <c r="EIA83" s="12"/>
      <c r="EIB83" s="12"/>
      <c r="EIC83" s="12"/>
      <c r="EID83" s="12"/>
      <c r="EIE83" s="12"/>
      <c r="EIF83" s="12"/>
      <c r="EIG83" s="12"/>
      <c r="EIH83" s="12"/>
      <c r="EII83" s="11"/>
      <c r="EIJ83" s="15"/>
      <c r="EIK83" s="13"/>
      <c r="EIL83" s="14"/>
      <c r="EIM83" s="14"/>
      <c r="EIN83" s="12"/>
      <c r="EIO83" s="12"/>
      <c r="EIP83" s="12"/>
      <c r="EIQ83" s="12"/>
      <c r="EIR83" s="12"/>
      <c r="EIS83" s="12"/>
      <c r="EIT83" s="12"/>
      <c r="EIU83" s="12"/>
      <c r="EIV83" s="12"/>
      <c r="EIW83" s="12"/>
      <c r="EIX83" s="12"/>
      <c r="EIY83" s="12"/>
      <c r="EIZ83" s="11"/>
      <c r="EJA83" s="15"/>
      <c r="EJB83" s="13"/>
      <c r="EJC83" s="14"/>
      <c r="EJD83" s="14"/>
      <c r="EJE83" s="12"/>
      <c r="EJF83" s="12"/>
      <c r="EJG83" s="12"/>
      <c r="EJH83" s="12"/>
      <c r="EJI83" s="12"/>
      <c r="EJJ83" s="12"/>
      <c r="EJK83" s="12"/>
      <c r="EJL83" s="12"/>
      <c r="EJM83" s="12"/>
      <c r="EJN83" s="12"/>
      <c r="EJO83" s="12"/>
      <c r="EJP83" s="12"/>
      <c r="EJQ83" s="11"/>
      <c r="EJR83" s="15"/>
      <c r="EJS83" s="13"/>
      <c r="EJT83" s="14"/>
      <c r="EJU83" s="14"/>
      <c r="EJV83" s="12"/>
      <c r="EJW83" s="12"/>
      <c r="EJX83" s="12"/>
      <c r="EJY83" s="12"/>
      <c r="EJZ83" s="12"/>
      <c r="EKA83" s="12"/>
      <c r="EKB83" s="12"/>
      <c r="EKC83" s="12"/>
      <c r="EKD83" s="12"/>
      <c r="EKE83" s="12"/>
      <c r="EKF83" s="12"/>
      <c r="EKG83" s="12"/>
      <c r="EKH83" s="11"/>
      <c r="EKI83" s="15"/>
      <c r="EKJ83" s="13"/>
      <c r="EKK83" s="14"/>
      <c r="EKL83" s="14"/>
      <c r="EKM83" s="12"/>
      <c r="EKN83" s="12"/>
      <c r="EKO83" s="12"/>
      <c r="EKP83" s="12"/>
      <c r="EKQ83" s="12"/>
      <c r="EKR83" s="12"/>
      <c r="EKS83" s="12"/>
      <c r="EKT83" s="12"/>
      <c r="EKU83" s="12"/>
      <c r="EKV83" s="12"/>
      <c r="EKW83" s="12"/>
      <c r="EKX83" s="12"/>
      <c r="EKY83" s="11"/>
      <c r="EKZ83" s="15"/>
      <c r="ELA83" s="13"/>
      <c r="ELB83" s="14"/>
      <c r="ELC83" s="14"/>
      <c r="ELD83" s="12"/>
      <c r="ELE83" s="12"/>
      <c r="ELF83" s="12"/>
      <c r="ELG83" s="12"/>
      <c r="ELH83" s="12"/>
      <c r="ELI83" s="12"/>
      <c r="ELJ83" s="12"/>
      <c r="ELK83" s="12"/>
      <c r="ELL83" s="12"/>
      <c r="ELM83" s="12"/>
      <c r="ELN83" s="12"/>
      <c r="ELO83" s="12"/>
      <c r="ELP83" s="11"/>
      <c r="ELQ83" s="15"/>
      <c r="ELR83" s="13"/>
      <c r="ELS83" s="14"/>
      <c r="ELT83" s="14"/>
      <c r="ELU83" s="12"/>
      <c r="ELV83" s="12"/>
      <c r="ELW83" s="12"/>
      <c r="ELX83" s="12"/>
      <c r="ELY83" s="12"/>
      <c r="ELZ83" s="12"/>
      <c r="EMA83" s="12"/>
      <c r="EMB83" s="12"/>
      <c r="EMC83" s="12"/>
      <c r="EMD83" s="12"/>
      <c r="EME83" s="12"/>
      <c r="EMF83" s="12"/>
      <c r="EMG83" s="11"/>
      <c r="EMH83" s="15"/>
      <c r="EMI83" s="13"/>
      <c r="EMJ83" s="14"/>
      <c r="EMK83" s="14"/>
      <c r="EML83" s="12"/>
      <c r="EMM83" s="12"/>
      <c r="EMN83" s="12"/>
      <c r="EMO83" s="12"/>
      <c r="EMP83" s="12"/>
      <c r="EMQ83" s="12"/>
      <c r="EMR83" s="12"/>
      <c r="EMS83" s="12"/>
      <c r="EMT83" s="12"/>
      <c r="EMU83" s="12"/>
      <c r="EMV83" s="12"/>
      <c r="EMW83" s="12"/>
      <c r="EMX83" s="11"/>
      <c r="EMY83" s="15"/>
      <c r="EMZ83" s="13"/>
      <c r="ENA83" s="14"/>
      <c r="ENB83" s="14"/>
      <c r="ENC83" s="12"/>
      <c r="END83" s="12"/>
      <c r="ENE83" s="12"/>
      <c r="ENF83" s="12"/>
      <c r="ENG83" s="12"/>
      <c r="ENH83" s="12"/>
      <c r="ENI83" s="12"/>
      <c r="ENJ83" s="12"/>
      <c r="ENK83" s="12"/>
      <c r="ENL83" s="12"/>
      <c r="ENM83" s="12"/>
      <c r="ENN83" s="12"/>
      <c r="ENO83" s="11"/>
      <c r="ENP83" s="15"/>
      <c r="ENQ83" s="13"/>
      <c r="ENR83" s="14"/>
      <c r="ENS83" s="14"/>
      <c r="ENT83" s="12"/>
      <c r="ENU83" s="12"/>
      <c r="ENV83" s="12"/>
      <c r="ENW83" s="12"/>
      <c r="ENX83" s="12"/>
      <c r="ENY83" s="12"/>
      <c r="ENZ83" s="12"/>
      <c r="EOA83" s="12"/>
      <c r="EOB83" s="12"/>
      <c r="EOC83" s="12"/>
      <c r="EOD83" s="12"/>
      <c r="EOE83" s="12"/>
      <c r="EOF83" s="11"/>
      <c r="EOG83" s="15"/>
      <c r="EOH83" s="13"/>
      <c r="EOI83" s="14"/>
      <c r="EOJ83" s="14"/>
      <c r="EOK83" s="12"/>
      <c r="EOL83" s="12"/>
      <c r="EOM83" s="12"/>
      <c r="EON83" s="12"/>
      <c r="EOO83" s="12"/>
      <c r="EOP83" s="12"/>
      <c r="EOQ83" s="12"/>
      <c r="EOR83" s="12"/>
      <c r="EOS83" s="12"/>
      <c r="EOT83" s="12"/>
      <c r="EOU83" s="12"/>
      <c r="EOV83" s="12"/>
      <c r="EOW83" s="11"/>
      <c r="EOX83" s="15"/>
      <c r="EOY83" s="13"/>
      <c r="EOZ83" s="14"/>
      <c r="EPA83" s="14"/>
      <c r="EPB83" s="12"/>
      <c r="EPC83" s="12"/>
      <c r="EPD83" s="12"/>
      <c r="EPE83" s="12"/>
      <c r="EPF83" s="12"/>
      <c r="EPG83" s="12"/>
      <c r="EPH83" s="12"/>
      <c r="EPI83" s="12"/>
      <c r="EPJ83" s="12"/>
      <c r="EPK83" s="12"/>
      <c r="EPL83" s="12"/>
      <c r="EPM83" s="12"/>
      <c r="EPN83" s="11"/>
      <c r="EPO83" s="15"/>
      <c r="EPP83" s="13"/>
      <c r="EPQ83" s="14"/>
      <c r="EPR83" s="14"/>
      <c r="EPS83" s="12"/>
      <c r="EPT83" s="12"/>
      <c r="EPU83" s="12"/>
      <c r="EPV83" s="12"/>
      <c r="EPW83" s="12"/>
      <c r="EPX83" s="12"/>
      <c r="EPY83" s="12"/>
      <c r="EPZ83" s="12"/>
      <c r="EQA83" s="12"/>
      <c r="EQB83" s="12"/>
      <c r="EQC83" s="12"/>
      <c r="EQD83" s="12"/>
      <c r="EQE83" s="11"/>
      <c r="EQF83" s="15"/>
      <c r="EQG83" s="13"/>
      <c r="EQH83" s="14"/>
      <c r="EQI83" s="14"/>
      <c r="EQJ83" s="12"/>
      <c r="EQK83" s="12"/>
      <c r="EQL83" s="12"/>
      <c r="EQM83" s="12"/>
      <c r="EQN83" s="12"/>
      <c r="EQO83" s="12"/>
      <c r="EQP83" s="12"/>
      <c r="EQQ83" s="12"/>
      <c r="EQR83" s="12"/>
      <c r="EQS83" s="12"/>
      <c r="EQT83" s="12"/>
      <c r="EQU83" s="12"/>
      <c r="EQV83" s="11"/>
      <c r="EQW83" s="15"/>
      <c r="EQX83" s="13"/>
      <c r="EQY83" s="14"/>
      <c r="EQZ83" s="14"/>
      <c r="ERA83" s="12"/>
      <c r="ERB83" s="12"/>
      <c r="ERC83" s="12"/>
      <c r="ERD83" s="12"/>
      <c r="ERE83" s="12"/>
      <c r="ERF83" s="12"/>
      <c r="ERG83" s="12"/>
      <c r="ERH83" s="12"/>
      <c r="ERI83" s="12"/>
      <c r="ERJ83" s="12"/>
      <c r="ERK83" s="12"/>
      <c r="ERL83" s="12"/>
      <c r="ERM83" s="11"/>
      <c r="ERN83" s="15"/>
      <c r="ERO83" s="13"/>
      <c r="ERP83" s="14"/>
      <c r="ERQ83" s="14"/>
      <c r="ERR83" s="12"/>
      <c r="ERS83" s="12"/>
      <c r="ERT83" s="12"/>
      <c r="ERU83" s="12"/>
      <c r="ERV83" s="12"/>
      <c r="ERW83" s="12"/>
      <c r="ERX83" s="12"/>
      <c r="ERY83" s="12"/>
      <c r="ERZ83" s="12"/>
      <c r="ESA83" s="12"/>
      <c r="ESB83" s="12"/>
      <c r="ESC83" s="12"/>
      <c r="ESD83" s="11"/>
      <c r="ESE83" s="15"/>
      <c r="ESF83" s="13"/>
      <c r="ESG83" s="14"/>
      <c r="ESH83" s="14"/>
      <c r="ESI83" s="12"/>
      <c r="ESJ83" s="12"/>
      <c r="ESK83" s="12"/>
      <c r="ESL83" s="12"/>
      <c r="ESM83" s="12"/>
      <c r="ESN83" s="12"/>
      <c r="ESO83" s="12"/>
      <c r="ESP83" s="12"/>
      <c r="ESQ83" s="12"/>
      <c r="ESR83" s="12"/>
      <c r="ESS83" s="12"/>
      <c r="EST83" s="12"/>
      <c r="ESU83" s="11"/>
      <c r="ESV83" s="15"/>
      <c r="ESW83" s="13"/>
      <c r="ESX83" s="14"/>
      <c r="ESY83" s="14"/>
      <c r="ESZ83" s="12"/>
      <c r="ETA83" s="12"/>
      <c r="ETB83" s="12"/>
      <c r="ETC83" s="12"/>
      <c r="ETD83" s="12"/>
      <c r="ETE83" s="12"/>
      <c r="ETF83" s="12"/>
      <c r="ETG83" s="12"/>
      <c r="ETH83" s="12"/>
      <c r="ETI83" s="12"/>
      <c r="ETJ83" s="12"/>
      <c r="ETK83" s="12"/>
      <c r="ETL83" s="11"/>
      <c r="ETM83" s="15"/>
      <c r="ETN83" s="13"/>
      <c r="ETO83" s="14"/>
      <c r="ETP83" s="14"/>
      <c r="ETQ83" s="12"/>
      <c r="ETR83" s="12"/>
      <c r="ETS83" s="12"/>
      <c r="ETT83" s="12"/>
      <c r="ETU83" s="12"/>
      <c r="ETV83" s="12"/>
      <c r="ETW83" s="12"/>
      <c r="ETX83" s="12"/>
      <c r="ETY83" s="12"/>
      <c r="ETZ83" s="12"/>
      <c r="EUA83" s="12"/>
      <c r="EUB83" s="12"/>
      <c r="EUC83" s="11"/>
      <c r="EUD83" s="15"/>
      <c r="EUE83" s="13"/>
      <c r="EUF83" s="14"/>
      <c r="EUG83" s="14"/>
      <c r="EUH83" s="12"/>
      <c r="EUI83" s="12"/>
      <c r="EUJ83" s="12"/>
      <c r="EUK83" s="12"/>
      <c r="EUL83" s="12"/>
      <c r="EUM83" s="12"/>
      <c r="EUN83" s="12"/>
      <c r="EUO83" s="12"/>
      <c r="EUP83" s="12"/>
      <c r="EUQ83" s="12"/>
      <c r="EUR83" s="12"/>
      <c r="EUS83" s="12"/>
      <c r="EUT83" s="11"/>
      <c r="EUU83" s="15"/>
      <c r="EUV83" s="13"/>
      <c r="EUW83" s="14"/>
      <c r="EUX83" s="14"/>
      <c r="EUY83" s="12"/>
      <c r="EUZ83" s="12"/>
      <c r="EVA83" s="12"/>
      <c r="EVB83" s="12"/>
      <c r="EVC83" s="12"/>
      <c r="EVD83" s="12"/>
      <c r="EVE83" s="12"/>
      <c r="EVF83" s="12"/>
      <c r="EVG83" s="12"/>
      <c r="EVH83" s="12"/>
      <c r="EVI83" s="12"/>
      <c r="EVJ83" s="12"/>
      <c r="EVK83" s="11"/>
      <c r="EVL83" s="15"/>
      <c r="EVM83" s="13"/>
      <c r="EVN83" s="14"/>
      <c r="EVO83" s="14"/>
      <c r="EVP83" s="12"/>
      <c r="EVQ83" s="12"/>
      <c r="EVR83" s="12"/>
      <c r="EVS83" s="12"/>
      <c r="EVT83" s="12"/>
      <c r="EVU83" s="12"/>
      <c r="EVV83" s="12"/>
      <c r="EVW83" s="12"/>
      <c r="EVX83" s="12"/>
      <c r="EVY83" s="12"/>
      <c r="EVZ83" s="12"/>
      <c r="EWA83" s="12"/>
      <c r="EWB83" s="11"/>
      <c r="EWC83" s="15"/>
      <c r="EWD83" s="13"/>
      <c r="EWE83" s="14"/>
      <c r="EWF83" s="14"/>
      <c r="EWG83" s="12"/>
      <c r="EWH83" s="12"/>
      <c r="EWI83" s="12"/>
      <c r="EWJ83" s="12"/>
      <c r="EWK83" s="12"/>
      <c r="EWL83" s="12"/>
      <c r="EWM83" s="12"/>
      <c r="EWN83" s="12"/>
      <c r="EWO83" s="12"/>
      <c r="EWP83" s="12"/>
      <c r="EWQ83" s="12"/>
      <c r="EWR83" s="12"/>
      <c r="EWS83" s="11"/>
      <c r="EWT83" s="15"/>
      <c r="EWU83" s="13"/>
      <c r="EWV83" s="14"/>
      <c r="EWW83" s="14"/>
      <c r="EWX83" s="12"/>
      <c r="EWY83" s="12"/>
      <c r="EWZ83" s="12"/>
      <c r="EXA83" s="12"/>
      <c r="EXB83" s="12"/>
      <c r="EXC83" s="12"/>
      <c r="EXD83" s="12"/>
      <c r="EXE83" s="12"/>
      <c r="EXF83" s="12"/>
      <c r="EXG83" s="12"/>
      <c r="EXH83" s="12"/>
      <c r="EXI83" s="12"/>
      <c r="EXJ83" s="11"/>
      <c r="EXK83" s="15"/>
      <c r="EXL83" s="13"/>
      <c r="EXM83" s="14"/>
      <c r="EXN83" s="14"/>
      <c r="EXO83" s="12"/>
      <c r="EXP83" s="12"/>
      <c r="EXQ83" s="12"/>
      <c r="EXR83" s="12"/>
      <c r="EXS83" s="12"/>
      <c r="EXT83" s="12"/>
      <c r="EXU83" s="12"/>
      <c r="EXV83" s="12"/>
      <c r="EXW83" s="12"/>
      <c r="EXX83" s="12"/>
      <c r="EXY83" s="12"/>
      <c r="EXZ83" s="12"/>
      <c r="EYA83" s="11"/>
      <c r="EYB83" s="15"/>
      <c r="EYC83" s="13"/>
      <c r="EYD83" s="14"/>
      <c r="EYE83" s="14"/>
      <c r="EYF83" s="12"/>
      <c r="EYG83" s="12"/>
      <c r="EYH83" s="12"/>
      <c r="EYI83" s="12"/>
      <c r="EYJ83" s="12"/>
      <c r="EYK83" s="12"/>
      <c r="EYL83" s="12"/>
      <c r="EYM83" s="12"/>
      <c r="EYN83" s="12"/>
      <c r="EYO83" s="12"/>
      <c r="EYP83" s="12"/>
      <c r="EYQ83" s="12"/>
      <c r="EYR83" s="11"/>
      <c r="EYS83" s="15"/>
      <c r="EYT83" s="13"/>
      <c r="EYU83" s="14"/>
      <c r="EYV83" s="14"/>
      <c r="EYW83" s="12"/>
      <c r="EYX83" s="12"/>
      <c r="EYY83" s="12"/>
      <c r="EYZ83" s="12"/>
      <c r="EZA83" s="12"/>
      <c r="EZB83" s="12"/>
      <c r="EZC83" s="12"/>
      <c r="EZD83" s="12"/>
      <c r="EZE83" s="12"/>
      <c r="EZF83" s="12"/>
      <c r="EZG83" s="12"/>
      <c r="EZH83" s="12"/>
      <c r="EZI83" s="11"/>
      <c r="EZJ83" s="15"/>
      <c r="EZK83" s="13"/>
      <c r="EZL83" s="14"/>
      <c r="EZM83" s="14"/>
      <c r="EZN83" s="12"/>
      <c r="EZO83" s="12"/>
      <c r="EZP83" s="12"/>
      <c r="EZQ83" s="12"/>
      <c r="EZR83" s="12"/>
      <c r="EZS83" s="12"/>
      <c r="EZT83" s="12"/>
      <c r="EZU83" s="12"/>
      <c r="EZV83" s="12"/>
      <c r="EZW83" s="12"/>
      <c r="EZX83" s="12"/>
      <c r="EZY83" s="12"/>
      <c r="EZZ83" s="11"/>
      <c r="FAA83" s="15"/>
      <c r="FAB83" s="13"/>
      <c r="FAC83" s="14"/>
      <c r="FAD83" s="14"/>
      <c r="FAE83" s="12"/>
      <c r="FAF83" s="12"/>
      <c r="FAG83" s="12"/>
      <c r="FAH83" s="12"/>
      <c r="FAI83" s="12"/>
      <c r="FAJ83" s="12"/>
      <c r="FAK83" s="12"/>
      <c r="FAL83" s="12"/>
      <c r="FAM83" s="12"/>
      <c r="FAN83" s="12"/>
      <c r="FAO83" s="12"/>
      <c r="FAP83" s="12"/>
      <c r="FAQ83" s="11"/>
      <c r="FAR83" s="15"/>
      <c r="FAS83" s="13"/>
      <c r="FAT83" s="14"/>
      <c r="FAU83" s="14"/>
      <c r="FAV83" s="12"/>
      <c r="FAW83" s="12"/>
      <c r="FAX83" s="12"/>
      <c r="FAY83" s="12"/>
      <c r="FAZ83" s="12"/>
      <c r="FBA83" s="12"/>
      <c r="FBB83" s="12"/>
      <c r="FBC83" s="12"/>
      <c r="FBD83" s="12"/>
      <c r="FBE83" s="12"/>
      <c r="FBF83" s="12"/>
      <c r="FBG83" s="12"/>
      <c r="FBH83" s="11"/>
      <c r="FBI83" s="15"/>
      <c r="FBJ83" s="13"/>
      <c r="FBK83" s="14"/>
      <c r="FBL83" s="14"/>
      <c r="FBM83" s="12"/>
      <c r="FBN83" s="12"/>
      <c r="FBO83" s="12"/>
      <c r="FBP83" s="12"/>
      <c r="FBQ83" s="12"/>
      <c r="FBR83" s="12"/>
      <c r="FBS83" s="12"/>
      <c r="FBT83" s="12"/>
      <c r="FBU83" s="12"/>
      <c r="FBV83" s="12"/>
      <c r="FBW83" s="12"/>
      <c r="FBX83" s="12"/>
      <c r="FBY83" s="11"/>
      <c r="FBZ83" s="15"/>
      <c r="FCA83" s="13"/>
      <c r="FCB83" s="14"/>
      <c r="FCC83" s="14"/>
      <c r="FCD83" s="12"/>
      <c r="FCE83" s="12"/>
      <c r="FCF83" s="12"/>
      <c r="FCG83" s="12"/>
      <c r="FCH83" s="12"/>
      <c r="FCI83" s="12"/>
      <c r="FCJ83" s="12"/>
      <c r="FCK83" s="12"/>
      <c r="FCL83" s="12"/>
      <c r="FCM83" s="12"/>
      <c r="FCN83" s="12"/>
      <c r="FCO83" s="12"/>
      <c r="FCP83" s="11"/>
      <c r="FCQ83" s="15"/>
      <c r="FCR83" s="13"/>
      <c r="FCS83" s="14"/>
      <c r="FCT83" s="14"/>
      <c r="FCU83" s="12"/>
      <c r="FCV83" s="12"/>
      <c r="FCW83" s="12"/>
      <c r="FCX83" s="12"/>
      <c r="FCY83" s="12"/>
      <c r="FCZ83" s="12"/>
      <c r="FDA83" s="12"/>
      <c r="FDB83" s="12"/>
      <c r="FDC83" s="12"/>
      <c r="FDD83" s="12"/>
      <c r="FDE83" s="12"/>
      <c r="FDF83" s="12"/>
      <c r="FDG83" s="11"/>
      <c r="FDH83" s="15"/>
      <c r="FDI83" s="13"/>
      <c r="FDJ83" s="14"/>
      <c r="FDK83" s="14"/>
      <c r="FDL83" s="12"/>
      <c r="FDM83" s="12"/>
      <c r="FDN83" s="12"/>
      <c r="FDO83" s="12"/>
      <c r="FDP83" s="12"/>
      <c r="FDQ83" s="12"/>
      <c r="FDR83" s="12"/>
      <c r="FDS83" s="12"/>
      <c r="FDT83" s="12"/>
      <c r="FDU83" s="12"/>
      <c r="FDV83" s="12"/>
      <c r="FDW83" s="12"/>
      <c r="FDX83" s="11"/>
      <c r="FDY83" s="15"/>
      <c r="FDZ83" s="13"/>
      <c r="FEA83" s="14"/>
      <c r="FEB83" s="14"/>
      <c r="FEC83" s="12"/>
      <c r="FED83" s="12"/>
      <c r="FEE83" s="12"/>
      <c r="FEF83" s="12"/>
      <c r="FEG83" s="12"/>
      <c r="FEH83" s="12"/>
      <c r="FEI83" s="12"/>
      <c r="FEJ83" s="12"/>
      <c r="FEK83" s="12"/>
      <c r="FEL83" s="12"/>
      <c r="FEM83" s="12"/>
      <c r="FEN83" s="12"/>
      <c r="FEO83" s="11"/>
      <c r="FEP83" s="15"/>
      <c r="FEQ83" s="13"/>
      <c r="FER83" s="14"/>
      <c r="FES83" s="14"/>
      <c r="FET83" s="12"/>
      <c r="FEU83" s="12"/>
      <c r="FEV83" s="12"/>
      <c r="FEW83" s="12"/>
      <c r="FEX83" s="12"/>
      <c r="FEY83" s="12"/>
      <c r="FEZ83" s="12"/>
      <c r="FFA83" s="12"/>
      <c r="FFB83" s="12"/>
      <c r="FFC83" s="12"/>
      <c r="FFD83" s="12"/>
      <c r="FFE83" s="12"/>
      <c r="FFF83" s="11"/>
      <c r="FFG83" s="15"/>
      <c r="FFH83" s="13"/>
      <c r="FFI83" s="14"/>
      <c r="FFJ83" s="14"/>
      <c r="FFK83" s="12"/>
      <c r="FFL83" s="12"/>
      <c r="FFM83" s="12"/>
      <c r="FFN83" s="12"/>
      <c r="FFO83" s="12"/>
      <c r="FFP83" s="12"/>
      <c r="FFQ83" s="12"/>
      <c r="FFR83" s="12"/>
      <c r="FFS83" s="12"/>
      <c r="FFT83" s="12"/>
      <c r="FFU83" s="12"/>
      <c r="FFV83" s="12"/>
      <c r="FFW83" s="11"/>
      <c r="FFX83" s="15"/>
      <c r="FFY83" s="13"/>
      <c r="FFZ83" s="14"/>
      <c r="FGA83" s="14"/>
      <c r="FGB83" s="12"/>
      <c r="FGC83" s="12"/>
      <c r="FGD83" s="12"/>
      <c r="FGE83" s="12"/>
      <c r="FGF83" s="12"/>
      <c r="FGG83" s="12"/>
      <c r="FGH83" s="12"/>
      <c r="FGI83" s="12"/>
      <c r="FGJ83" s="12"/>
      <c r="FGK83" s="12"/>
      <c r="FGL83" s="12"/>
      <c r="FGM83" s="12"/>
      <c r="FGN83" s="11"/>
      <c r="FGO83" s="15"/>
      <c r="FGP83" s="13"/>
      <c r="FGQ83" s="14"/>
      <c r="FGR83" s="14"/>
      <c r="FGS83" s="12"/>
      <c r="FGT83" s="12"/>
      <c r="FGU83" s="12"/>
      <c r="FGV83" s="12"/>
      <c r="FGW83" s="12"/>
      <c r="FGX83" s="12"/>
      <c r="FGY83" s="12"/>
      <c r="FGZ83" s="12"/>
      <c r="FHA83" s="12"/>
      <c r="FHB83" s="12"/>
      <c r="FHC83" s="12"/>
      <c r="FHD83" s="12"/>
      <c r="FHE83" s="11"/>
      <c r="FHF83" s="15"/>
      <c r="FHG83" s="13"/>
      <c r="FHH83" s="14"/>
      <c r="FHI83" s="14"/>
      <c r="FHJ83" s="12"/>
      <c r="FHK83" s="12"/>
      <c r="FHL83" s="12"/>
      <c r="FHM83" s="12"/>
      <c r="FHN83" s="12"/>
      <c r="FHO83" s="12"/>
      <c r="FHP83" s="12"/>
      <c r="FHQ83" s="12"/>
      <c r="FHR83" s="12"/>
      <c r="FHS83" s="12"/>
      <c r="FHT83" s="12"/>
      <c r="FHU83" s="12"/>
      <c r="FHV83" s="11"/>
      <c r="FHW83" s="15"/>
      <c r="FHX83" s="13"/>
      <c r="FHY83" s="14"/>
      <c r="FHZ83" s="14"/>
      <c r="FIA83" s="12"/>
      <c r="FIB83" s="12"/>
      <c r="FIC83" s="12"/>
      <c r="FID83" s="12"/>
      <c r="FIE83" s="12"/>
      <c r="FIF83" s="12"/>
      <c r="FIG83" s="12"/>
      <c r="FIH83" s="12"/>
      <c r="FII83" s="12"/>
      <c r="FIJ83" s="12"/>
      <c r="FIK83" s="12"/>
      <c r="FIL83" s="12"/>
      <c r="FIM83" s="11"/>
      <c r="FIN83" s="15"/>
      <c r="FIO83" s="13"/>
      <c r="FIP83" s="14"/>
      <c r="FIQ83" s="14"/>
      <c r="FIR83" s="12"/>
      <c r="FIS83" s="12"/>
      <c r="FIT83" s="12"/>
      <c r="FIU83" s="12"/>
      <c r="FIV83" s="12"/>
      <c r="FIW83" s="12"/>
      <c r="FIX83" s="12"/>
      <c r="FIY83" s="12"/>
      <c r="FIZ83" s="12"/>
      <c r="FJA83" s="12"/>
      <c r="FJB83" s="12"/>
      <c r="FJC83" s="12"/>
      <c r="FJD83" s="11"/>
      <c r="FJE83" s="15"/>
      <c r="FJF83" s="13"/>
      <c r="FJG83" s="14"/>
      <c r="FJH83" s="14"/>
      <c r="FJI83" s="12"/>
      <c r="FJJ83" s="12"/>
      <c r="FJK83" s="12"/>
      <c r="FJL83" s="12"/>
      <c r="FJM83" s="12"/>
      <c r="FJN83" s="12"/>
      <c r="FJO83" s="12"/>
      <c r="FJP83" s="12"/>
      <c r="FJQ83" s="12"/>
      <c r="FJR83" s="12"/>
      <c r="FJS83" s="12"/>
      <c r="FJT83" s="12"/>
      <c r="FJU83" s="11"/>
      <c r="FJV83" s="15"/>
      <c r="FJW83" s="13"/>
      <c r="FJX83" s="14"/>
      <c r="FJY83" s="14"/>
      <c r="FJZ83" s="12"/>
      <c r="FKA83" s="12"/>
      <c r="FKB83" s="12"/>
      <c r="FKC83" s="12"/>
      <c r="FKD83" s="12"/>
      <c r="FKE83" s="12"/>
      <c r="FKF83" s="12"/>
      <c r="FKG83" s="12"/>
      <c r="FKH83" s="12"/>
      <c r="FKI83" s="12"/>
      <c r="FKJ83" s="12"/>
      <c r="FKK83" s="12"/>
      <c r="FKL83" s="11"/>
      <c r="FKM83" s="15"/>
      <c r="FKN83" s="13"/>
      <c r="FKO83" s="14"/>
      <c r="FKP83" s="14"/>
      <c r="FKQ83" s="12"/>
      <c r="FKR83" s="12"/>
      <c r="FKS83" s="12"/>
      <c r="FKT83" s="12"/>
      <c r="FKU83" s="12"/>
      <c r="FKV83" s="12"/>
      <c r="FKW83" s="12"/>
      <c r="FKX83" s="12"/>
      <c r="FKY83" s="12"/>
      <c r="FKZ83" s="12"/>
      <c r="FLA83" s="12"/>
      <c r="FLB83" s="12"/>
      <c r="FLC83" s="11"/>
      <c r="FLD83" s="15"/>
      <c r="FLE83" s="13"/>
      <c r="FLF83" s="14"/>
      <c r="FLG83" s="14"/>
      <c r="FLH83" s="12"/>
      <c r="FLI83" s="12"/>
      <c r="FLJ83" s="12"/>
      <c r="FLK83" s="12"/>
      <c r="FLL83" s="12"/>
      <c r="FLM83" s="12"/>
      <c r="FLN83" s="12"/>
      <c r="FLO83" s="12"/>
      <c r="FLP83" s="12"/>
      <c r="FLQ83" s="12"/>
      <c r="FLR83" s="12"/>
      <c r="FLS83" s="12"/>
      <c r="FLT83" s="11"/>
      <c r="FLU83" s="15"/>
      <c r="FLV83" s="13"/>
      <c r="FLW83" s="14"/>
      <c r="FLX83" s="14"/>
      <c r="FLY83" s="12"/>
      <c r="FLZ83" s="12"/>
      <c r="FMA83" s="12"/>
      <c r="FMB83" s="12"/>
      <c r="FMC83" s="12"/>
      <c r="FMD83" s="12"/>
      <c r="FME83" s="12"/>
      <c r="FMF83" s="12"/>
      <c r="FMG83" s="12"/>
      <c r="FMH83" s="12"/>
      <c r="FMI83" s="12"/>
      <c r="FMJ83" s="12"/>
      <c r="FMK83" s="11"/>
      <c r="FML83" s="15"/>
      <c r="FMM83" s="13"/>
      <c r="FMN83" s="14"/>
      <c r="FMO83" s="14"/>
      <c r="FMP83" s="12"/>
      <c r="FMQ83" s="12"/>
      <c r="FMR83" s="12"/>
      <c r="FMS83" s="12"/>
      <c r="FMT83" s="12"/>
      <c r="FMU83" s="12"/>
      <c r="FMV83" s="12"/>
      <c r="FMW83" s="12"/>
      <c r="FMX83" s="12"/>
      <c r="FMY83" s="12"/>
      <c r="FMZ83" s="12"/>
      <c r="FNA83" s="12"/>
      <c r="FNB83" s="11"/>
      <c r="FNC83" s="15"/>
      <c r="FND83" s="13"/>
      <c r="FNE83" s="14"/>
      <c r="FNF83" s="14"/>
      <c r="FNG83" s="12"/>
      <c r="FNH83" s="12"/>
      <c r="FNI83" s="12"/>
      <c r="FNJ83" s="12"/>
      <c r="FNK83" s="12"/>
      <c r="FNL83" s="12"/>
      <c r="FNM83" s="12"/>
      <c r="FNN83" s="12"/>
      <c r="FNO83" s="12"/>
      <c r="FNP83" s="12"/>
      <c r="FNQ83" s="12"/>
      <c r="FNR83" s="12"/>
      <c r="FNS83" s="11"/>
      <c r="FNT83" s="15"/>
      <c r="FNU83" s="13"/>
      <c r="FNV83" s="14"/>
      <c r="FNW83" s="14"/>
      <c r="FNX83" s="12"/>
      <c r="FNY83" s="12"/>
      <c r="FNZ83" s="12"/>
      <c r="FOA83" s="12"/>
      <c r="FOB83" s="12"/>
      <c r="FOC83" s="12"/>
      <c r="FOD83" s="12"/>
      <c r="FOE83" s="12"/>
      <c r="FOF83" s="12"/>
      <c r="FOG83" s="12"/>
      <c r="FOH83" s="12"/>
      <c r="FOI83" s="12"/>
      <c r="FOJ83" s="11"/>
      <c r="FOK83" s="15"/>
      <c r="FOL83" s="13"/>
      <c r="FOM83" s="14"/>
      <c r="FON83" s="14"/>
      <c r="FOO83" s="12"/>
      <c r="FOP83" s="12"/>
      <c r="FOQ83" s="12"/>
      <c r="FOR83" s="12"/>
      <c r="FOS83" s="12"/>
      <c r="FOT83" s="12"/>
      <c r="FOU83" s="12"/>
      <c r="FOV83" s="12"/>
      <c r="FOW83" s="12"/>
      <c r="FOX83" s="12"/>
      <c r="FOY83" s="12"/>
      <c r="FOZ83" s="12"/>
      <c r="FPA83" s="11"/>
      <c r="FPB83" s="15"/>
      <c r="FPC83" s="13"/>
      <c r="FPD83" s="14"/>
      <c r="FPE83" s="14"/>
      <c r="FPF83" s="12"/>
      <c r="FPG83" s="12"/>
      <c r="FPH83" s="12"/>
      <c r="FPI83" s="12"/>
      <c r="FPJ83" s="12"/>
      <c r="FPK83" s="12"/>
      <c r="FPL83" s="12"/>
      <c r="FPM83" s="12"/>
      <c r="FPN83" s="12"/>
      <c r="FPO83" s="12"/>
      <c r="FPP83" s="12"/>
      <c r="FPQ83" s="12"/>
      <c r="FPR83" s="11"/>
      <c r="FPS83" s="15"/>
      <c r="FPT83" s="13"/>
      <c r="FPU83" s="14"/>
      <c r="FPV83" s="14"/>
      <c r="FPW83" s="12"/>
      <c r="FPX83" s="12"/>
      <c r="FPY83" s="12"/>
      <c r="FPZ83" s="12"/>
      <c r="FQA83" s="12"/>
      <c r="FQB83" s="12"/>
      <c r="FQC83" s="12"/>
      <c r="FQD83" s="12"/>
      <c r="FQE83" s="12"/>
      <c r="FQF83" s="12"/>
      <c r="FQG83" s="12"/>
      <c r="FQH83" s="12"/>
      <c r="FQI83" s="11"/>
      <c r="FQJ83" s="15"/>
      <c r="FQK83" s="13"/>
      <c r="FQL83" s="14"/>
      <c r="FQM83" s="14"/>
      <c r="FQN83" s="12"/>
      <c r="FQO83" s="12"/>
      <c r="FQP83" s="12"/>
      <c r="FQQ83" s="12"/>
      <c r="FQR83" s="12"/>
      <c r="FQS83" s="12"/>
      <c r="FQT83" s="12"/>
      <c r="FQU83" s="12"/>
      <c r="FQV83" s="12"/>
      <c r="FQW83" s="12"/>
      <c r="FQX83" s="12"/>
      <c r="FQY83" s="12"/>
      <c r="FQZ83" s="11"/>
      <c r="FRA83" s="15"/>
      <c r="FRB83" s="13"/>
      <c r="FRC83" s="14"/>
      <c r="FRD83" s="14"/>
      <c r="FRE83" s="12"/>
      <c r="FRF83" s="12"/>
      <c r="FRG83" s="12"/>
      <c r="FRH83" s="12"/>
      <c r="FRI83" s="12"/>
      <c r="FRJ83" s="12"/>
      <c r="FRK83" s="12"/>
      <c r="FRL83" s="12"/>
      <c r="FRM83" s="12"/>
      <c r="FRN83" s="12"/>
      <c r="FRO83" s="12"/>
      <c r="FRP83" s="12"/>
      <c r="FRQ83" s="11"/>
      <c r="FRR83" s="15"/>
      <c r="FRS83" s="13"/>
      <c r="FRT83" s="14"/>
      <c r="FRU83" s="14"/>
      <c r="FRV83" s="12"/>
      <c r="FRW83" s="12"/>
      <c r="FRX83" s="12"/>
      <c r="FRY83" s="12"/>
      <c r="FRZ83" s="12"/>
      <c r="FSA83" s="12"/>
      <c r="FSB83" s="12"/>
      <c r="FSC83" s="12"/>
      <c r="FSD83" s="12"/>
      <c r="FSE83" s="12"/>
      <c r="FSF83" s="12"/>
      <c r="FSG83" s="12"/>
      <c r="FSH83" s="11"/>
      <c r="FSI83" s="15"/>
      <c r="FSJ83" s="13"/>
      <c r="FSK83" s="14"/>
      <c r="FSL83" s="14"/>
      <c r="FSM83" s="12"/>
      <c r="FSN83" s="12"/>
      <c r="FSO83" s="12"/>
      <c r="FSP83" s="12"/>
      <c r="FSQ83" s="12"/>
      <c r="FSR83" s="12"/>
      <c r="FSS83" s="12"/>
      <c r="FST83" s="12"/>
      <c r="FSU83" s="12"/>
      <c r="FSV83" s="12"/>
      <c r="FSW83" s="12"/>
      <c r="FSX83" s="12"/>
      <c r="FSY83" s="11"/>
      <c r="FSZ83" s="15"/>
      <c r="FTA83" s="13"/>
      <c r="FTB83" s="14"/>
      <c r="FTC83" s="14"/>
      <c r="FTD83" s="12"/>
      <c r="FTE83" s="12"/>
      <c r="FTF83" s="12"/>
      <c r="FTG83" s="12"/>
      <c r="FTH83" s="12"/>
      <c r="FTI83" s="12"/>
      <c r="FTJ83" s="12"/>
      <c r="FTK83" s="12"/>
      <c r="FTL83" s="12"/>
      <c r="FTM83" s="12"/>
      <c r="FTN83" s="12"/>
      <c r="FTO83" s="12"/>
      <c r="FTP83" s="11"/>
      <c r="FTQ83" s="15"/>
      <c r="FTR83" s="13"/>
      <c r="FTS83" s="14"/>
      <c r="FTT83" s="14"/>
      <c r="FTU83" s="12"/>
      <c r="FTV83" s="12"/>
      <c r="FTW83" s="12"/>
      <c r="FTX83" s="12"/>
      <c r="FTY83" s="12"/>
      <c r="FTZ83" s="12"/>
      <c r="FUA83" s="12"/>
      <c r="FUB83" s="12"/>
      <c r="FUC83" s="12"/>
      <c r="FUD83" s="12"/>
      <c r="FUE83" s="12"/>
      <c r="FUF83" s="12"/>
      <c r="FUG83" s="11"/>
      <c r="FUH83" s="15"/>
      <c r="FUI83" s="13"/>
      <c r="FUJ83" s="14"/>
      <c r="FUK83" s="14"/>
      <c r="FUL83" s="12"/>
      <c r="FUM83" s="12"/>
      <c r="FUN83" s="12"/>
      <c r="FUO83" s="12"/>
      <c r="FUP83" s="12"/>
      <c r="FUQ83" s="12"/>
      <c r="FUR83" s="12"/>
      <c r="FUS83" s="12"/>
      <c r="FUT83" s="12"/>
      <c r="FUU83" s="12"/>
      <c r="FUV83" s="12"/>
      <c r="FUW83" s="12"/>
      <c r="FUX83" s="11"/>
      <c r="FUY83" s="15"/>
      <c r="FUZ83" s="13"/>
      <c r="FVA83" s="14"/>
      <c r="FVB83" s="14"/>
      <c r="FVC83" s="12"/>
      <c r="FVD83" s="12"/>
      <c r="FVE83" s="12"/>
      <c r="FVF83" s="12"/>
      <c r="FVG83" s="12"/>
      <c r="FVH83" s="12"/>
      <c r="FVI83" s="12"/>
      <c r="FVJ83" s="12"/>
      <c r="FVK83" s="12"/>
      <c r="FVL83" s="12"/>
      <c r="FVM83" s="12"/>
      <c r="FVN83" s="12"/>
      <c r="FVO83" s="11"/>
      <c r="FVP83" s="15"/>
      <c r="FVQ83" s="13"/>
      <c r="FVR83" s="14"/>
      <c r="FVS83" s="14"/>
      <c r="FVT83" s="12"/>
      <c r="FVU83" s="12"/>
      <c r="FVV83" s="12"/>
      <c r="FVW83" s="12"/>
      <c r="FVX83" s="12"/>
      <c r="FVY83" s="12"/>
      <c r="FVZ83" s="12"/>
      <c r="FWA83" s="12"/>
      <c r="FWB83" s="12"/>
      <c r="FWC83" s="12"/>
      <c r="FWD83" s="12"/>
      <c r="FWE83" s="12"/>
      <c r="FWF83" s="11"/>
      <c r="FWG83" s="15"/>
      <c r="FWH83" s="13"/>
      <c r="FWI83" s="14"/>
      <c r="FWJ83" s="14"/>
      <c r="FWK83" s="12"/>
      <c r="FWL83" s="12"/>
      <c r="FWM83" s="12"/>
      <c r="FWN83" s="12"/>
      <c r="FWO83" s="12"/>
      <c r="FWP83" s="12"/>
      <c r="FWQ83" s="12"/>
      <c r="FWR83" s="12"/>
      <c r="FWS83" s="12"/>
      <c r="FWT83" s="12"/>
      <c r="FWU83" s="12"/>
      <c r="FWV83" s="12"/>
      <c r="FWW83" s="11"/>
      <c r="FWX83" s="15"/>
      <c r="FWY83" s="13"/>
      <c r="FWZ83" s="14"/>
      <c r="FXA83" s="14"/>
      <c r="FXB83" s="12"/>
      <c r="FXC83" s="12"/>
      <c r="FXD83" s="12"/>
      <c r="FXE83" s="12"/>
      <c r="FXF83" s="12"/>
      <c r="FXG83" s="12"/>
      <c r="FXH83" s="12"/>
      <c r="FXI83" s="12"/>
      <c r="FXJ83" s="12"/>
      <c r="FXK83" s="12"/>
      <c r="FXL83" s="12"/>
      <c r="FXM83" s="12"/>
      <c r="FXN83" s="11"/>
      <c r="FXO83" s="15"/>
      <c r="FXP83" s="13"/>
      <c r="FXQ83" s="14"/>
      <c r="FXR83" s="14"/>
      <c r="FXS83" s="12"/>
      <c r="FXT83" s="12"/>
      <c r="FXU83" s="12"/>
      <c r="FXV83" s="12"/>
      <c r="FXW83" s="12"/>
      <c r="FXX83" s="12"/>
      <c r="FXY83" s="12"/>
      <c r="FXZ83" s="12"/>
      <c r="FYA83" s="12"/>
      <c r="FYB83" s="12"/>
      <c r="FYC83" s="12"/>
      <c r="FYD83" s="12"/>
      <c r="FYE83" s="11"/>
      <c r="FYF83" s="15"/>
      <c r="FYG83" s="13"/>
      <c r="FYH83" s="14"/>
      <c r="FYI83" s="14"/>
      <c r="FYJ83" s="12"/>
      <c r="FYK83" s="12"/>
      <c r="FYL83" s="12"/>
      <c r="FYM83" s="12"/>
      <c r="FYN83" s="12"/>
      <c r="FYO83" s="12"/>
      <c r="FYP83" s="12"/>
      <c r="FYQ83" s="12"/>
      <c r="FYR83" s="12"/>
      <c r="FYS83" s="12"/>
      <c r="FYT83" s="12"/>
      <c r="FYU83" s="12"/>
      <c r="FYV83" s="11"/>
      <c r="FYW83" s="15"/>
      <c r="FYX83" s="13"/>
      <c r="FYY83" s="14"/>
      <c r="FYZ83" s="14"/>
      <c r="FZA83" s="12"/>
      <c r="FZB83" s="12"/>
      <c r="FZC83" s="12"/>
      <c r="FZD83" s="12"/>
      <c r="FZE83" s="12"/>
      <c r="FZF83" s="12"/>
      <c r="FZG83" s="12"/>
      <c r="FZH83" s="12"/>
      <c r="FZI83" s="12"/>
      <c r="FZJ83" s="12"/>
      <c r="FZK83" s="12"/>
      <c r="FZL83" s="12"/>
      <c r="FZM83" s="11"/>
      <c r="FZN83" s="15"/>
      <c r="FZO83" s="13"/>
      <c r="FZP83" s="14"/>
      <c r="FZQ83" s="14"/>
      <c r="FZR83" s="12"/>
      <c r="FZS83" s="12"/>
      <c r="FZT83" s="12"/>
      <c r="FZU83" s="12"/>
      <c r="FZV83" s="12"/>
      <c r="FZW83" s="12"/>
      <c r="FZX83" s="12"/>
      <c r="FZY83" s="12"/>
      <c r="FZZ83" s="12"/>
      <c r="GAA83" s="12"/>
      <c r="GAB83" s="12"/>
      <c r="GAC83" s="12"/>
      <c r="GAD83" s="11"/>
      <c r="GAE83" s="15"/>
      <c r="GAF83" s="13"/>
      <c r="GAG83" s="14"/>
      <c r="GAH83" s="14"/>
      <c r="GAI83" s="12"/>
      <c r="GAJ83" s="12"/>
      <c r="GAK83" s="12"/>
      <c r="GAL83" s="12"/>
      <c r="GAM83" s="12"/>
      <c r="GAN83" s="12"/>
      <c r="GAO83" s="12"/>
      <c r="GAP83" s="12"/>
      <c r="GAQ83" s="12"/>
      <c r="GAR83" s="12"/>
      <c r="GAS83" s="12"/>
      <c r="GAT83" s="12"/>
      <c r="GAU83" s="11"/>
      <c r="GAV83" s="15"/>
      <c r="GAW83" s="13"/>
      <c r="GAX83" s="14"/>
      <c r="GAY83" s="14"/>
      <c r="GAZ83" s="12"/>
      <c r="GBA83" s="12"/>
      <c r="GBB83" s="12"/>
      <c r="GBC83" s="12"/>
      <c r="GBD83" s="12"/>
      <c r="GBE83" s="12"/>
      <c r="GBF83" s="12"/>
      <c r="GBG83" s="12"/>
      <c r="GBH83" s="12"/>
      <c r="GBI83" s="12"/>
      <c r="GBJ83" s="12"/>
      <c r="GBK83" s="12"/>
      <c r="GBL83" s="11"/>
      <c r="GBM83" s="15"/>
      <c r="GBN83" s="13"/>
      <c r="GBO83" s="14"/>
      <c r="GBP83" s="14"/>
      <c r="GBQ83" s="12"/>
      <c r="GBR83" s="12"/>
      <c r="GBS83" s="12"/>
      <c r="GBT83" s="12"/>
      <c r="GBU83" s="12"/>
      <c r="GBV83" s="12"/>
      <c r="GBW83" s="12"/>
      <c r="GBX83" s="12"/>
      <c r="GBY83" s="12"/>
      <c r="GBZ83" s="12"/>
      <c r="GCA83" s="12"/>
      <c r="GCB83" s="12"/>
      <c r="GCC83" s="11"/>
      <c r="GCD83" s="15"/>
      <c r="GCE83" s="13"/>
      <c r="GCF83" s="14"/>
      <c r="GCG83" s="14"/>
      <c r="GCH83" s="12"/>
      <c r="GCI83" s="12"/>
      <c r="GCJ83" s="12"/>
      <c r="GCK83" s="12"/>
      <c r="GCL83" s="12"/>
      <c r="GCM83" s="12"/>
      <c r="GCN83" s="12"/>
      <c r="GCO83" s="12"/>
      <c r="GCP83" s="12"/>
      <c r="GCQ83" s="12"/>
      <c r="GCR83" s="12"/>
      <c r="GCS83" s="12"/>
      <c r="GCT83" s="11"/>
      <c r="GCU83" s="15"/>
      <c r="GCV83" s="13"/>
      <c r="GCW83" s="14"/>
      <c r="GCX83" s="14"/>
      <c r="GCY83" s="12"/>
      <c r="GCZ83" s="12"/>
      <c r="GDA83" s="12"/>
      <c r="GDB83" s="12"/>
      <c r="GDC83" s="12"/>
      <c r="GDD83" s="12"/>
      <c r="GDE83" s="12"/>
      <c r="GDF83" s="12"/>
      <c r="GDG83" s="12"/>
      <c r="GDH83" s="12"/>
      <c r="GDI83" s="12"/>
      <c r="GDJ83" s="12"/>
      <c r="GDK83" s="11"/>
      <c r="GDL83" s="15"/>
      <c r="GDM83" s="13"/>
      <c r="GDN83" s="14"/>
      <c r="GDO83" s="14"/>
      <c r="GDP83" s="12"/>
      <c r="GDQ83" s="12"/>
      <c r="GDR83" s="12"/>
      <c r="GDS83" s="12"/>
      <c r="GDT83" s="12"/>
      <c r="GDU83" s="12"/>
      <c r="GDV83" s="12"/>
      <c r="GDW83" s="12"/>
      <c r="GDX83" s="12"/>
      <c r="GDY83" s="12"/>
      <c r="GDZ83" s="12"/>
      <c r="GEA83" s="12"/>
      <c r="GEB83" s="11"/>
      <c r="GEC83" s="15"/>
      <c r="GED83" s="13"/>
      <c r="GEE83" s="14"/>
      <c r="GEF83" s="14"/>
      <c r="GEG83" s="12"/>
      <c r="GEH83" s="12"/>
      <c r="GEI83" s="12"/>
      <c r="GEJ83" s="12"/>
      <c r="GEK83" s="12"/>
      <c r="GEL83" s="12"/>
      <c r="GEM83" s="12"/>
      <c r="GEN83" s="12"/>
      <c r="GEO83" s="12"/>
      <c r="GEP83" s="12"/>
      <c r="GEQ83" s="12"/>
      <c r="GER83" s="12"/>
      <c r="GES83" s="11"/>
      <c r="GET83" s="15"/>
      <c r="GEU83" s="13"/>
      <c r="GEV83" s="14"/>
      <c r="GEW83" s="14"/>
      <c r="GEX83" s="12"/>
      <c r="GEY83" s="12"/>
      <c r="GEZ83" s="12"/>
      <c r="GFA83" s="12"/>
      <c r="GFB83" s="12"/>
      <c r="GFC83" s="12"/>
      <c r="GFD83" s="12"/>
      <c r="GFE83" s="12"/>
      <c r="GFF83" s="12"/>
      <c r="GFG83" s="12"/>
      <c r="GFH83" s="12"/>
      <c r="GFI83" s="12"/>
      <c r="GFJ83" s="11"/>
      <c r="GFK83" s="15"/>
      <c r="GFL83" s="13"/>
      <c r="GFM83" s="14"/>
      <c r="GFN83" s="14"/>
      <c r="GFO83" s="12"/>
      <c r="GFP83" s="12"/>
      <c r="GFQ83" s="12"/>
      <c r="GFR83" s="12"/>
      <c r="GFS83" s="12"/>
      <c r="GFT83" s="12"/>
      <c r="GFU83" s="12"/>
      <c r="GFV83" s="12"/>
      <c r="GFW83" s="12"/>
      <c r="GFX83" s="12"/>
      <c r="GFY83" s="12"/>
      <c r="GFZ83" s="12"/>
      <c r="GGA83" s="11"/>
      <c r="GGB83" s="15"/>
      <c r="GGC83" s="13"/>
      <c r="GGD83" s="14"/>
      <c r="GGE83" s="14"/>
      <c r="GGF83" s="12"/>
      <c r="GGG83" s="12"/>
      <c r="GGH83" s="12"/>
      <c r="GGI83" s="12"/>
      <c r="GGJ83" s="12"/>
      <c r="GGK83" s="12"/>
      <c r="GGL83" s="12"/>
      <c r="GGM83" s="12"/>
      <c r="GGN83" s="12"/>
      <c r="GGO83" s="12"/>
      <c r="GGP83" s="12"/>
      <c r="GGQ83" s="12"/>
      <c r="GGR83" s="11"/>
      <c r="GGS83" s="15"/>
      <c r="GGT83" s="13"/>
      <c r="GGU83" s="14"/>
      <c r="GGV83" s="14"/>
      <c r="GGW83" s="12"/>
      <c r="GGX83" s="12"/>
      <c r="GGY83" s="12"/>
      <c r="GGZ83" s="12"/>
      <c r="GHA83" s="12"/>
      <c r="GHB83" s="12"/>
      <c r="GHC83" s="12"/>
      <c r="GHD83" s="12"/>
      <c r="GHE83" s="12"/>
      <c r="GHF83" s="12"/>
      <c r="GHG83" s="12"/>
      <c r="GHH83" s="12"/>
      <c r="GHI83" s="11"/>
      <c r="GHJ83" s="15"/>
      <c r="GHK83" s="13"/>
      <c r="GHL83" s="14"/>
      <c r="GHM83" s="14"/>
      <c r="GHN83" s="12"/>
      <c r="GHO83" s="12"/>
      <c r="GHP83" s="12"/>
      <c r="GHQ83" s="12"/>
      <c r="GHR83" s="12"/>
      <c r="GHS83" s="12"/>
      <c r="GHT83" s="12"/>
      <c r="GHU83" s="12"/>
      <c r="GHV83" s="12"/>
      <c r="GHW83" s="12"/>
      <c r="GHX83" s="12"/>
      <c r="GHY83" s="12"/>
      <c r="GHZ83" s="11"/>
      <c r="GIA83" s="15"/>
      <c r="GIB83" s="13"/>
      <c r="GIC83" s="14"/>
      <c r="GID83" s="14"/>
      <c r="GIE83" s="12"/>
      <c r="GIF83" s="12"/>
      <c r="GIG83" s="12"/>
      <c r="GIH83" s="12"/>
      <c r="GII83" s="12"/>
      <c r="GIJ83" s="12"/>
      <c r="GIK83" s="12"/>
      <c r="GIL83" s="12"/>
      <c r="GIM83" s="12"/>
      <c r="GIN83" s="12"/>
      <c r="GIO83" s="12"/>
      <c r="GIP83" s="12"/>
      <c r="GIQ83" s="11"/>
      <c r="GIR83" s="15"/>
      <c r="GIS83" s="13"/>
      <c r="GIT83" s="14"/>
      <c r="GIU83" s="14"/>
      <c r="GIV83" s="12"/>
      <c r="GIW83" s="12"/>
      <c r="GIX83" s="12"/>
      <c r="GIY83" s="12"/>
      <c r="GIZ83" s="12"/>
      <c r="GJA83" s="12"/>
      <c r="GJB83" s="12"/>
      <c r="GJC83" s="12"/>
      <c r="GJD83" s="12"/>
      <c r="GJE83" s="12"/>
      <c r="GJF83" s="12"/>
      <c r="GJG83" s="12"/>
      <c r="GJH83" s="11"/>
      <c r="GJI83" s="15"/>
      <c r="GJJ83" s="13"/>
      <c r="GJK83" s="14"/>
      <c r="GJL83" s="14"/>
      <c r="GJM83" s="12"/>
      <c r="GJN83" s="12"/>
      <c r="GJO83" s="12"/>
      <c r="GJP83" s="12"/>
      <c r="GJQ83" s="12"/>
      <c r="GJR83" s="12"/>
      <c r="GJS83" s="12"/>
      <c r="GJT83" s="12"/>
      <c r="GJU83" s="12"/>
      <c r="GJV83" s="12"/>
      <c r="GJW83" s="12"/>
      <c r="GJX83" s="12"/>
      <c r="GJY83" s="11"/>
      <c r="GJZ83" s="15"/>
      <c r="GKA83" s="13"/>
      <c r="GKB83" s="14"/>
      <c r="GKC83" s="14"/>
      <c r="GKD83" s="12"/>
      <c r="GKE83" s="12"/>
      <c r="GKF83" s="12"/>
      <c r="GKG83" s="12"/>
      <c r="GKH83" s="12"/>
      <c r="GKI83" s="12"/>
      <c r="GKJ83" s="12"/>
      <c r="GKK83" s="12"/>
      <c r="GKL83" s="12"/>
      <c r="GKM83" s="12"/>
      <c r="GKN83" s="12"/>
      <c r="GKO83" s="12"/>
      <c r="GKP83" s="11"/>
      <c r="GKQ83" s="15"/>
      <c r="GKR83" s="13"/>
      <c r="GKS83" s="14"/>
      <c r="GKT83" s="14"/>
      <c r="GKU83" s="12"/>
      <c r="GKV83" s="12"/>
      <c r="GKW83" s="12"/>
      <c r="GKX83" s="12"/>
      <c r="GKY83" s="12"/>
      <c r="GKZ83" s="12"/>
      <c r="GLA83" s="12"/>
      <c r="GLB83" s="12"/>
      <c r="GLC83" s="12"/>
      <c r="GLD83" s="12"/>
      <c r="GLE83" s="12"/>
      <c r="GLF83" s="12"/>
      <c r="GLG83" s="11"/>
      <c r="GLH83" s="15"/>
      <c r="GLI83" s="13"/>
      <c r="GLJ83" s="14"/>
      <c r="GLK83" s="14"/>
      <c r="GLL83" s="12"/>
      <c r="GLM83" s="12"/>
      <c r="GLN83" s="12"/>
      <c r="GLO83" s="12"/>
      <c r="GLP83" s="12"/>
      <c r="GLQ83" s="12"/>
      <c r="GLR83" s="12"/>
      <c r="GLS83" s="12"/>
      <c r="GLT83" s="12"/>
      <c r="GLU83" s="12"/>
      <c r="GLV83" s="12"/>
      <c r="GLW83" s="12"/>
      <c r="GLX83" s="11"/>
      <c r="GLY83" s="15"/>
      <c r="GLZ83" s="13"/>
      <c r="GMA83" s="14"/>
      <c r="GMB83" s="14"/>
      <c r="GMC83" s="12"/>
      <c r="GMD83" s="12"/>
      <c r="GME83" s="12"/>
      <c r="GMF83" s="12"/>
      <c r="GMG83" s="12"/>
      <c r="GMH83" s="12"/>
      <c r="GMI83" s="12"/>
      <c r="GMJ83" s="12"/>
      <c r="GMK83" s="12"/>
      <c r="GML83" s="12"/>
      <c r="GMM83" s="12"/>
      <c r="GMN83" s="12"/>
      <c r="GMO83" s="11"/>
      <c r="GMP83" s="15"/>
      <c r="GMQ83" s="13"/>
      <c r="GMR83" s="14"/>
      <c r="GMS83" s="14"/>
      <c r="GMT83" s="12"/>
      <c r="GMU83" s="12"/>
      <c r="GMV83" s="12"/>
      <c r="GMW83" s="12"/>
      <c r="GMX83" s="12"/>
      <c r="GMY83" s="12"/>
      <c r="GMZ83" s="12"/>
      <c r="GNA83" s="12"/>
      <c r="GNB83" s="12"/>
      <c r="GNC83" s="12"/>
      <c r="GND83" s="12"/>
      <c r="GNE83" s="12"/>
      <c r="GNF83" s="11"/>
      <c r="GNG83" s="15"/>
      <c r="GNH83" s="13"/>
      <c r="GNI83" s="14"/>
      <c r="GNJ83" s="14"/>
      <c r="GNK83" s="12"/>
      <c r="GNL83" s="12"/>
      <c r="GNM83" s="12"/>
      <c r="GNN83" s="12"/>
      <c r="GNO83" s="12"/>
      <c r="GNP83" s="12"/>
      <c r="GNQ83" s="12"/>
      <c r="GNR83" s="12"/>
      <c r="GNS83" s="12"/>
      <c r="GNT83" s="12"/>
      <c r="GNU83" s="12"/>
      <c r="GNV83" s="12"/>
      <c r="GNW83" s="11"/>
      <c r="GNX83" s="15"/>
      <c r="GNY83" s="13"/>
      <c r="GNZ83" s="14"/>
      <c r="GOA83" s="14"/>
      <c r="GOB83" s="12"/>
      <c r="GOC83" s="12"/>
      <c r="GOD83" s="12"/>
      <c r="GOE83" s="12"/>
      <c r="GOF83" s="12"/>
      <c r="GOG83" s="12"/>
      <c r="GOH83" s="12"/>
      <c r="GOI83" s="12"/>
      <c r="GOJ83" s="12"/>
      <c r="GOK83" s="12"/>
      <c r="GOL83" s="12"/>
      <c r="GOM83" s="12"/>
      <c r="GON83" s="11"/>
      <c r="GOO83" s="15"/>
      <c r="GOP83" s="13"/>
      <c r="GOQ83" s="14"/>
      <c r="GOR83" s="14"/>
      <c r="GOS83" s="12"/>
      <c r="GOT83" s="12"/>
      <c r="GOU83" s="12"/>
      <c r="GOV83" s="12"/>
      <c r="GOW83" s="12"/>
      <c r="GOX83" s="12"/>
      <c r="GOY83" s="12"/>
      <c r="GOZ83" s="12"/>
      <c r="GPA83" s="12"/>
      <c r="GPB83" s="12"/>
      <c r="GPC83" s="12"/>
      <c r="GPD83" s="12"/>
      <c r="GPE83" s="11"/>
      <c r="GPF83" s="15"/>
      <c r="GPG83" s="13"/>
      <c r="GPH83" s="14"/>
      <c r="GPI83" s="14"/>
      <c r="GPJ83" s="12"/>
      <c r="GPK83" s="12"/>
      <c r="GPL83" s="12"/>
      <c r="GPM83" s="12"/>
      <c r="GPN83" s="12"/>
      <c r="GPO83" s="12"/>
      <c r="GPP83" s="12"/>
      <c r="GPQ83" s="12"/>
      <c r="GPR83" s="12"/>
      <c r="GPS83" s="12"/>
      <c r="GPT83" s="12"/>
      <c r="GPU83" s="12"/>
      <c r="GPV83" s="11"/>
      <c r="GPW83" s="15"/>
      <c r="GPX83" s="13"/>
      <c r="GPY83" s="14"/>
      <c r="GPZ83" s="14"/>
      <c r="GQA83" s="12"/>
      <c r="GQB83" s="12"/>
      <c r="GQC83" s="12"/>
      <c r="GQD83" s="12"/>
      <c r="GQE83" s="12"/>
      <c r="GQF83" s="12"/>
      <c r="GQG83" s="12"/>
      <c r="GQH83" s="12"/>
      <c r="GQI83" s="12"/>
      <c r="GQJ83" s="12"/>
      <c r="GQK83" s="12"/>
      <c r="GQL83" s="12"/>
      <c r="GQM83" s="11"/>
      <c r="GQN83" s="15"/>
      <c r="GQO83" s="13"/>
      <c r="GQP83" s="14"/>
      <c r="GQQ83" s="14"/>
      <c r="GQR83" s="12"/>
      <c r="GQS83" s="12"/>
      <c r="GQT83" s="12"/>
      <c r="GQU83" s="12"/>
      <c r="GQV83" s="12"/>
      <c r="GQW83" s="12"/>
      <c r="GQX83" s="12"/>
      <c r="GQY83" s="12"/>
      <c r="GQZ83" s="12"/>
      <c r="GRA83" s="12"/>
      <c r="GRB83" s="12"/>
      <c r="GRC83" s="12"/>
      <c r="GRD83" s="11"/>
      <c r="GRE83" s="15"/>
      <c r="GRF83" s="13"/>
      <c r="GRG83" s="14"/>
      <c r="GRH83" s="14"/>
      <c r="GRI83" s="12"/>
      <c r="GRJ83" s="12"/>
      <c r="GRK83" s="12"/>
      <c r="GRL83" s="12"/>
      <c r="GRM83" s="12"/>
      <c r="GRN83" s="12"/>
      <c r="GRO83" s="12"/>
      <c r="GRP83" s="12"/>
      <c r="GRQ83" s="12"/>
      <c r="GRR83" s="12"/>
      <c r="GRS83" s="12"/>
      <c r="GRT83" s="12"/>
      <c r="GRU83" s="11"/>
      <c r="GRV83" s="15"/>
      <c r="GRW83" s="13"/>
      <c r="GRX83" s="14"/>
      <c r="GRY83" s="14"/>
      <c r="GRZ83" s="12"/>
      <c r="GSA83" s="12"/>
      <c r="GSB83" s="12"/>
      <c r="GSC83" s="12"/>
      <c r="GSD83" s="12"/>
      <c r="GSE83" s="12"/>
      <c r="GSF83" s="12"/>
      <c r="GSG83" s="12"/>
      <c r="GSH83" s="12"/>
      <c r="GSI83" s="12"/>
      <c r="GSJ83" s="12"/>
      <c r="GSK83" s="12"/>
      <c r="GSL83" s="11"/>
      <c r="GSM83" s="15"/>
      <c r="GSN83" s="13"/>
      <c r="GSO83" s="14"/>
      <c r="GSP83" s="14"/>
      <c r="GSQ83" s="12"/>
      <c r="GSR83" s="12"/>
      <c r="GSS83" s="12"/>
      <c r="GST83" s="12"/>
      <c r="GSU83" s="12"/>
      <c r="GSV83" s="12"/>
      <c r="GSW83" s="12"/>
      <c r="GSX83" s="12"/>
      <c r="GSY83" s="12"/>
      <c r="GSZ83" s="12"/>
      <c r="GTA83" s="12"/>
      <c r="GTB83" s="12"/>
      <c r="GTC83" s="11"/>
      <c r="GTD83" s="15"/>
      <c r="GTE83" s="13"/>
      <c r="GTF83" s="14"/>
      <c r="GTG83" s="14"/>
      <c r="GTH83" s="12"/>
      <c r="GTI83" s="12"/>
      <c r="GTJ83" s="12"/>
      <c r="GTK83" s="12"/>
      <c r="GTL83" s="12"/>
      <c r="GTM83" s="12"/>
      <c r="GTN83" s="12"/>
      <c r="GTO83" s="12"/>
      <c r="GTP83" s="12"/>
      <c r="GTQ83" s="12"/>
      <c r="GTR83" s="12"/>
      <c r="GTS83" s="12"/>
      <c r="GTT83" s="11"/>
      <c r="GTU83" s="15"/>
      <c r="GTV83" s="13"/>
      <c r="GTW83" s="14"/>
      <c r="GTX83" s="14"/>
      <c r="GTY83" s="12"/>
      <c r="GTZ83" s="12"/>
      <c r="GUA83" s="12"/>
      <c r="GUB83" s="12"/>
      <c r="GUC83" s="12"/>
      <c r="GUD83" s="12"/>
      <c r="GUE83" s="12"/>
      <c r="GUF83" s="12"/>
      <c r="GUG83" s="12"/>
      <c r="GUH83" s="12"/>
      <c r="GUI83" s="12"/>
      <c r="GUJ83" s="12"/>
      <c r="GUK83" s="11"/>
      <c r="GUL83" s="15"/>
      <c r="GUM83" s="13"/>
      <c r="GUN83" s="14"/>
      <c r="GUO83" s="14"/>
      <c r="GUP83" s="12"/>
      <c r="GUQ83" s="12"/>
      <c r="GUR83" s="12"/>
      <c r="GUS83" s="12"/>
      <c r="GUT83" s="12"/>
      <c r="GUU83" s="12"/>
      <c r="GUV83" s="12"/>
      <c r="GUW83" s="12"/>
      <c r="GUX83" s="12"/>
      <c r="GUY83" s="12"/>
      <c r="GUZ83" s="12"/>
      <c r="GVA83" s="12"/>
      <c r="GVB83" s="11"/>
      <c r="GVC83" s="15"/>
      <c r="GVD83" s="13"/>
      <c r="GVE83" s="14"/>
      <c r="GVF83" s="14"/>
      <c r="GVG83" s="12"/>
      <c r="GVH83" s="12"/>
      <c r="GVI83" s="12"/>
      <c r="GVJ83" s="12"/>
      <c r="GVK83" s="12"/>
      <c r="GVL83" s="12"/>
      <c r="GVM83" s="12"/>
      <c r="GVN83" s="12"/>
      <c r="GVO83" s="12"/>
      <c r="GVP83" s="12"/>
      <c r="GVQ83" s="12"/>
      <c r="GVR83" s="12"/>
      <c r="GVS83" s="11"/>
      <c r="GVT83" s="15"/>
      <c r="GVU83" s="13"/>
      <c r="GVV83" s="14"/>
      <c r="GVW83" s="14"/>
      <c r="GVX83" s="12"/>
      <c r="GVY83" s="12"/>
      <c r="GVZ83" s="12"/>
      <c r="GWA83" s="12"/>
      <c r="GWB83" s="12"/>
      <c r="GWC83" s="12"/>
      <c r="GWD83" s="12"/>
      <c r="GWE83" s="12"/>
      <c r="GWF83" s="12"/>
      <c r="GWG83" s="12"/>
      <c r="GWH83" s="12"/>
      <c r="GWI83" s="12"/>
      <c r="GWJ83" s="11"/>
      <c r="GWK83" s="15"/>
      <c r="GWL83" s="13"/>
      <c r="GWM83" s="14"/>
      <c r="GWN83" s="14"/>
      <c r="GWO83" s="12"/>
      <c r="GWP83" s="12"/>
      <c r="GWQ83" s="12"/>
      <c r="GWR83" s="12"/>
      <c r="GWS83" s="12"/>
      <c r="GWT83" s="12"/>
      <c r="GWU83" s="12"/>
      <c r="GWV83" s="12"/>
      <c r="GWW83" s="12"/>
      <c r="GWX83" s="12"/>
      <c r="GWY83" s="12"/>
      <c r="GWZ83" s="12"/>
      <c r="GXA83" s="11"/>
      <c r="GXB83" s="15"/>
      <c r="GXC83" s="13"/>
      <c r="GXD83" s="14"/>
      <c r="GXE83" s="14"/>
      <c r="GXF83" s="12"/>
      <c r="GXG83" s="12"/>
      <c r="GXH83" s="12"/>
      <c r="GXI83" s="12"/>
      <c r="GXJ83" s="12"/>
      <c r="GXK83" s="12"/>
      <c r="GXL83" s="12"/>
      <c r="GXM83" s="12"/>
      <c r="GXN83" s="12"/>
      <c r="GXO83" s="12"/>
      <c r="GXP83" s="12"/>
      <c r="GXQ83" s="12"/>
      <c r="GXR83" s="11"/>
      <c r="GXS83" s="15"/>
      <c r="GXT83" s="13"/>
      <c r="GXU83" s="14"/>
      <c r="GXV83" s="14"/>
      <c r="GXW83" s="12"/>
      <c r="GXX83" s="12"/>
      <c r="GXY83" s="12"/>
      <c r="GXZ83" s="12"/>
      <c r="GYA83" s="12"/>
      <c r="GYB83" s="12"/>
      <c r="GYC83" s="12"/>
      <c r="GYD83" s="12"/>
      <c r="GYE83" s="12"/>
      <c r="GYF83" s="12"/>
      <c r="GYG83" s="12"/>
      <c r="GYH83" s="12"/>
      <c r="GYI83" s="11"/>
      <c r="GYJ83" s="15"/>
      <c r="GYK83" s="13"/>
      <c r="GYL83" s="14"/>
      <c r="GYM83" s="14"/>
      <c r="GYN83" s="12"/>
      <c r="GYO83" s="12"/>
      <c r="GYP83" s="12"/>
      <c r="GYQ83" s="12"/>
      <c r="GYR83" s="12"/>
      <c r="GYS83" s="12"/>
      <c r="GYT83" s="12"/>
      <c r="GYU83" s="12"/>
      <c r="GYV83" s="12"/>
      <c r="GYW83" s="12"/>
      <c r="GYX83" s="12"/>
      <c r="GYY83" s="12"/>
      <c r="GYZ83" s="11"/>
      <c r="GZA83" s="15"/>
      <c r="GZB83" s="13"/>
      <c r="GZC83" s="14"/>
      <c r="GZD83" s="14"/>
      <c r="GZE83" s="12"/>
      <c r="GZF83" s="12"/>
      <c r="GZG83" s="12"/>
      <c r="GZH83" s="12"/>
      <c r="GZI83" s="12"/>
      <c r="GZJ83" s="12"/>
      <c r="GZK83" s="12"/>
      <c r="GZL83" s="12"/>
      <c r="GZM83" s="12"/>
      <c r="GZN83" s="12"/>
      <c r="GZO83" s="12"/>
      <c r="GZP83" s="12"/>
      <c r="GZQ83" s="11"/>
      <c r="GZR83" s="15"/>
      <c r="GZS83" s="13"/>
      <c r="GZT83" s="14"/>
      <c r="GZU83" s="14"/>
      <c r="GZV83" s="12"/>
      <c r="GZW83" s="12"/>
      <c r="GZX83" s="12"/>
      <c r="GZY83" s="12"/>
      <c r="GZZ83" s="12"/>
      <c r="HAA83" s="12"/>
      <c r="HAB83" s="12"/>
      <c r="HAC83" s="12"/>
      <c r="HAD83" s="12"/>
      <c r="HAE83" s="12"/>
      <c r="HAF83" s="12"/>
      <c r="HAG83" s="12"/>
      <c r="HAH83" s="11"/>
      <c r="HAI83" s="15"/>
      <c r="HAJ83" s="13"/>
      <c r="HAK83" s="14"/>
      <c r="HAL83" s="14"/>
      <c r="HAM83" s="12"/>
      <c r="HAN83" s="12"/>
      <c r="HAO83" s="12"/>
      <c r="HAP83" s="12"/>
      <c r="HAQ83" s="12"/>
      <c r="HAR83" s="12"/>
      <c r="HAS83" s="12"/>
      <c r="HAT83" s="12"/>
      <c r="HAU83" s="12"/>
      <c r="HAV83" s="12"/>
      <c r="HAW83" s="12"/>
      <c r="HAX83" s="12"/>
      <c r="HAY83" s="11"/>
      <c r="HAZ83" s="15"/>
      <c r="HBA83" s="13"/>
      <c r="HBB83" s="14"/>
      <c r="HBC83" s="14"/>
      <c r="HBD83" s="12"/>
      <c r="HBE83" s="12"/>
      <c r="HBF83" s="12"/>
      <c r="HBG83" s="12"/>
      <c r="HBH83" s="12"/>
      <c r="HBI83" s="12"/>
      <c r="HBJ83" s="12"/>
      <c r="HBK83" s="12"/>
      <c r="HBL83" s="12"/>
      <c r="HBM83" s="12"/>
      <c r="HBN83" s="12"/>
      <c r="HBO83" s="12"/>
      <c r="HBP83" s="11"/>
      <c r="HBQ83" s="15"/>
      <c r="HBR83" s="13"/>
      <c r="HBS83" s="14"/>
      <c r="HBT83" s="14"/>
      <c r="HBU83" s="12"/>
      <c r="HBV83" s="12"/>
      <c r="HBW83" s="12"/>
      <c r="HBX83" s="12"/>
      <c r="HBY83" s="12"/>
      <c r="HBZ83" s="12"/>
      <c r="HCA83" s="12"/>
      <c r="HCB83" s="12"/>
      <c r="HCC83" s="12"/>
      <c r="HCD83" s="12"/>
      <c r="HCE83" s="12"/>
      <c r="HCF83" s="12"/>
      <c r="HCG83" s="11"/>
      <c r="HCH83" s="15"/>
      <c r="HCI83" s="13"/>
      <c r="HCJ83" s="14"/>
      <c r="HCK83" s="14"/>
      <c r="HCL83" s="12"/>
      <c r="HCM83" s="12"/>
      <c r="HCN83" s="12"/>
      <c r="HCO83" s="12"/>
      <c r="HCP83" s="12"/>
      <c r="HCQ83" s="12"/>
      <c r="HCR83" s="12"/>
      <c r="HCS83" s="12"/>
      <c r="HCT83" s="12"/>
      <c r="HCU83" s="12"/>
      <c r="HCV83" s="12"/>
      <c r="HCW83" s="12"/>
      <c r="HCX83" s="11"/>
      <c r="HCY83" s="15"/>
      <c r="HCZ83" s="13"/>
      <c r="HDA83" s="14"/>
      <c r="HDB83" s="14"/>
      <c r="HDC83" s="12"/>
      <c r="HDD83" s="12"/>
      <c r="HDE83" s="12"/>
      <c r="HDF83" s="12"/>
      <c r="HDG83" s="12"/>
      <c r="HDH83" s="12"/>
      <c r="HDI83" s="12"/>
      <c r="HDJ83" s="12"/>
      <c r="HDK83" s="12"/>
      <c r="HDL83" s="12"/>
      <c r="HDM83" s="12"/>
      <c r="HDN83" s="12"/>
      <c r="HDO83" s="11"/>
      <c r="HDP83" s="15"/>
      <c r="HDQ83" s="13"/>
      <c r="HDR83" s="14"/>
      <c r="HDS83" s="14"/>
      <c r="HDT83" s="12"/>
      <c r="HDU83" s="12"/>
      <c r="HDV83" s="12"/>
      <c r="HDW83" s="12"/>
      <c r="HDX83" s="12"/>
      <c r="HDY83" s="12"/>
      <c r="HDZ83" s="12"/>
      <c r="HEA83" s="12"/>
      <c r="HEB83" s="12"/>
      <c r="HEC83" s="12"/>
      <c r="HED83" s="12"/>
      <c r="HEE83" s="12"/>
      <c r="HEF83" s="11"/>
      <c r="HEG83" s="15"/>
      <c r="HEH83" s="13"/>
      <c r="HEI83" s="14"/>
      <c r="HEJ83" s="14"/>
      <c r="HEK83" s="12"/>
      <c r="HEL83" s="12"/>
      <c r="HEM83" s="12"/>
      <c r="HEN83" s="12"/>
      <c r="HEO83" s="12"/>
      <c r="HEP83" s="12"/>
      <c r="HEQ83" s="12"/>
      <c r="HER83" s="12"/>
      <c r="HES83" s="12"/>
      <c r="HET83" s="12"/>
      <c r="HEU83" s="12"/>
      <c r="HEV83" s="12"/>
      <c r="HEW83" s="11"/>
      <c r="HEX83" s="15"/>
      <c r="HEY83" s="13"/>
      <c r="HEZ83" s="14"/>
      <c r="HFA83" s="14"/>
      <c r="HFB83" s="12"/>
      <c r="HFC83" s="12"/>
      <c r="HFD83" s="12"/>
      <c r="HFE83" s="12"/>
      <c r="HFF83" s="12"/>
      <c r="HFG83" s="12"/>
      <c r="HFH83" s="12"/>
      <c r="HFI83" s="12"/>
      <c r="HFJ83" s="12"/>
      <c r="HFK83" s="12"/>
      <c r="HFL83" s="12"/>
      <c r="HFM83" s="12"/>
      <c r="HFN83" s="11"/>
      <c r="HFO83" s="15"/>
      <c r="HFP83" s="13"/>
      <c r="HFQ83" s="14"/>
      <c r="HFR83" s="14"/>
      <c r="HFS83" s="12"/>
      <c r="HFT83" s="12"/>
      <c r="HFU83" s="12"/>
      <c r="HFV83" s="12"/>
      <c r="HFW83" s="12"/>
      <c r="HFX83" s="12"/>
      <c r="HFY83" s="12"/>
      <c r="HFZ83" s="12"/>
      <c r="HGA83" s="12"/>
      <c r="HGB83" s="12"/>
      <c r="HGC83" s="12"/>
      <c r="HGD83" s="12"/>
      <c r="HGE83" s="11"/>
      <c r="HGF83" s="15"/>
      <c r="HGG83" s="13"/>
      <c r="HGH83" s="14"/>
      <c r="HGI83" s="14"/>
      <c r="HGJ83" s="12"/>
      <c r="HGK83" s="12"/>
      <c r="HGL83" s="12"/>
      <c r="HGM83" s="12"/>
      <c r="HGN83" s="12"/>
      <c r="HGO83" s="12"/>
      <c r="HGP83" s="12"/>
      <c r="HGQ83" s="12"/>
      <c r="HGR83" s="12"/>
      <c r="HGS83" s="12"/>
      <c r="HGT83" s="12"/>
      <c r="HGU83" s="12"/>
      <c r="HGV83" s="11"/>
      <c r="HGW83" s="15"/>
      <c r="HGX83" s="13"/>
      <c r="HGY83" s="14"/>
      <c r="HGZ83" s="14"/>
      <c r="HHA83" s="12"/>
      <c r="HHB83" s="12"/>
      <c r="HHC83" s="12"/>
      <c r="HHD83" s="12"/>
      <c r="HHE83" s="12"/>
      <c r="HHF83" s="12"/>
      <c r="HHG83" s="12"/>
      <c r="HHH83" s="12"/>
      <c r="HHI83" s="12"/>
      <c r="HHJ83" s="12"/>
      <c r="HHK83" s="12"/>
      <c r="HHL83" s="12"/>
      <c r="HHM83" s="11"/>
      <c r="HHN83" s="15"/>
      <c r="HHO83" s="13"/>
      <c r="HHP83" s="14"/>
      <c r="HHQ83" s="14"/>
      <c r="HHR83" s="12"/>
      <c r="HHS83" s="12"/>
      <c r="HHT83" s="12"/>
      <c r="HHU83" s="12"/>
      <c r="HHV83" s="12"/>
      <c r="HHW83" s="12"/>
      <c r="HHX83" s="12"/>
      <c r="HHY83" s="12"/>
      <c r="HHZ83" s="12"/>
      <c r="HIA83" s="12"/>
      <c r="HIB83" s="12"/>
      <c r="HIC83" s="12"/>
      <c r="HID83" s="11"/>
      <c r="HIE83" s="15"/>
      <c r="HIF83" s="13"/>
      <c r="HIG83" s="14"/>
      <c r="HIH83" s="14"/>
      <c r="HII83" s="12"/>
      <c r="HIJ83" s="12"/>
      <c r="HIK83" s="12"/>
      <c r="HIL83" s="12"/>
      <c r="HIM83" s="12"/>
      <c r="HIN83" s="12"/>
      <c r="HIO83" s="12"/>
      <c r="HIP83" s="12"/>
      <c r="HIQ83" s="12"/>
      <c r="HIR83" s="12"/>
      <c r="HIS83" s="12"/>
      <c r="HIT83" s="12"/>
      <c r="HIU83" s="11"/>
      <c r="HIV83" s="15"/>
      <c r="HIW83" s="13"/>
      <c r="HIX83" s="14"/>
      <c r="HIY83" s="14"/>
      <c r="HIZ83" s="12"/>
      <c r="HJA83" s="12"/>
      <c r="HJB83" s="12"/>
      <c r="HJC83" s="12"/>
      <c r="HJD83" s="12"/>
      <c r="HJE83" s="12"/>
      <c r="HJF83" s="12"/>
      <c r="HJG83" s="12"/>
      <c r="HJH83" s="12"/>
      <c r="HJI83" s="12"/>
      <c r="HJJ83" s="12"/>
      <c r="HJK83" s="12"/>
      <c r="HJL83" s="11"/>
      <c r="HJM83" s="15"/>
      <c r="HJN83" s="13"/>
      <c r="HJO83" s="14"/>
      <c r="HJP83" s="14"/>
      <c r="HJQ83" s="12"/>
      <c r="HJR83" s="12"/>
      <c r="HJS83" s="12"/>
      <c r="HJT83" s="12"/>
      <c r="HJU83" s="12"/>
      <c r="HJV83" s="12"/>
      <c r="HJW83" s="12"/>
      <c r="HJX83" s="12"/>
      <c r="HJY83" s="12"/>
      <c r="HJZ83" s="12"/>
      <c r="HKA83" s="12"/>
      <c r="HKB83" s="12"/>
      <c r="HKC83" s="11"/>
      <c r="HKD83" s="15"/>
      <c r="HKE83" s="13"/>
      <c r="HKF83" s="14"/>
      <c r="HKG83" s="14"/>
      <c r="HKH83" s="12"/>
      <c r="HKI83" s="12"/>
      <c r="HKJ83" s="12"/>
      <c r="HKK83" s="12"/>
      <c r="HKL83" s="12"/>
      <c r="HKM83" s="12"/>
      <c r="HKN83" s="12"/>
      <c r="HKO83" s="12"/>
      <c r="HKP83" s="12"/>
      <c r="HKQ83" s="12"/>
      <c r="HKR83" s="12"/>
      <c r="HKS83" s="12"/>
      <c r="HKT83" s="11"/>
      <c r="HKU83" s="15"/>
      <c r="HKV83" s="13"/>
      <c r="HKW83" s="14"/>
      <c r="HKX83" s="14"/>
      <c r="HKY83" s="12"/>
      <c r="HKZ83" s="12"/>
      <c r="HLA83" s="12"/>
      <c r="HLB83" s="12"/>
      <c r="HLC83" s="12"/>
      <c r="HLD83" s="12"/>
      <c r="HLE83" s="12"/>
      <c r="HLF83" s="12"/>
      <c r="HLG83" s="12"/>
      <c r="HLH83" s="12"/>
      <c r="HLI83" s="12"/>
      <c r="HLJ83" s="12"/>
      <c r="HLK83" s="11"/>
      <c r="HLL83" s="15"/>
      <c r="HLM83" s="13"/>
      <c r="HLN83" s="14"/>
      <c r="HLO83" s="14"/>
      <c r="HLP83" s="12"/>
      <c r="HLQ83" s="12"/>
      <c r="HLR83" s="12"/>
      <c r="HLS83" s="12"/>
      <c r="HLT83" s="12"/>
      <c r="HLU83" s="12"/>
      <c r="HLV83" s="12"/>
      <c r="HLW83" s="12"/>
      <c r="HLX83" s="12"/>
      <c r="HLY83" s="12"/>
      <c r="HLZ83" s="12"/>
      <c r="HMA83" s="12"/>
      <c r="HMB83" s="11"/>
      <c r="HMC83" s="15"/>
      <c r="HMD83" s="13"/>
      <c r="HME83" s="14"/>
      <c r="HMF83" s="14"/>
      <c r="HMG83" s="12"/>
      <c r="HMH83" s="12"/>
      <c r="HMI83" s="12"/>
      <c r="HMJ83" s="12"/>
      <c r="HMK83" s="12"/>
      <c r="HML83" s="12"/>
      <c r="HMM83" s="12"/>
      <c r="HMN83" s="12"/>
      <c r="HMO83" s="12"/>
      <c r="HMP83" s="12"/>
      <c r="HMQ83" s="12"/>
      <c r="HMR83" s="12"/>
      <c r="HMS83" s="11"/>
      <c r="HMT83" s="15"/>
      <c r="HMU83" s="13"/>
      <c r="HMV83" s="14"/>
      <c r="HMW83" s="14"/>
      <c r="HMX83" s="12"/>
      <c r="HMY83" s="12"/>
      <c r="HMZ83" s="12"/>
      <c r="HNA83" s="12"/>
      <c r="HNB83" s="12"/>
      <c r="HNC83" s="12"/>
      <c r="HND83" s="12"/>
      <c r="HNE83" s="12"/>
      <c r="HNF83" s="12"/>
      <c r="HNG83" s="12"/>
      <c r="HNH83" s="12"/>
      <c r="HNI83" s="12"/>
      <c r="HNJ83" s="11"/>
      <c r="HNK83" s="15"/>
      <c r="HNL83" s="13"/>
      <c r="HNM83" s="14"/>
      <c r="HNN83" s="14"/>
      <c r="HNO83" s="12"/>
      <c r="HNP83" s="12"/>
      <c r="HNQ83" s="12"/>
      <c r="HNR83" s="12"/>
      <c r="HNS83" s="12"/>
      <c r="HNT83" s="12"/>
      <c r="HNU83" s="12"/>
      <c r="HNV83" s="12"/>
      <c r="HNW83" s="12"/>
      <c r="HNX83" s="12"/>
      <c r="HNY83" s="12"/>
      <c r="HNZ83" s="12"/>
      <c r="HOA83" s="11"/>
      <c r="HOB83" s="15"/>
      <c r="HOC83" s="13"/>
      <c r="HOD83" s="14"/>
      <c r="HOE83" s="14"/>
      <c r="HOF83" s="12"/>
      <c r="HOG83" s="12"/>
      <c r="HOH83" s="12"/>
      <c r="HOI83" s="12"/>
      <c r="HOJ83" s="12"/>
      <c r="HOK83" s="12"/>
      <c r="HOL83" s="12"/>
      <c r="HOM83" s="12"/>
      <c r="HON83" s="12"/>
      <c r="HOO83" s="12"/>
      <c r="HOP83" s="12"/>
      <c r="HOQ83" s="12"/>
      <c r="HOR83" s="11"/>
      <c r="HOS83" s="15"/>
      <c r="HOT83" s="13"/>
      <c r="HOU83" s="14"/>
      <c r="HOV83" s="14"/>
      <c r="HOW83" s="12"/>
      <c r="HOX83" s="12"/>
      <c r="HOY83" s="12"/>
      <c r="HOZ83" s="12"/>
      <c r="HPA83" s="12"/>
      <c r="HPB83" s="12"/>
      <c r="HPC83" s="12"/>
      <c r="HPD83" s="12"/>
      <c r="HPE83" s="12"/>
      <c r="HPF83" s="12"/>
      <c r="HPG83" s="12"/>
      <c r="HPH83" s="12"/>
      <c r="HPI83" s="11"/>
      <c r="HPJ83" s="15"/>
      <c r="HPK83" s="13"/>
      <c r="HPL83" s="14"/>
      <c r="HPM83" s="14"/>
      <c r="HPN83" s="12"/>
      <c r="HPO83" s="12"/>
      <c r="HPP83" s="12"/>
      <c r="HPQ83" s="12"/>
      <c r="HPR83" s="12"/>
      <c r="HPS83" s="12"/>
      <c r="HPT83" s="12"/>
      <c r="HPU83" s="12"/>
      <c r="HPV83" s="12"/>
      <c r="HPW83" s="12"/>
      <c r="HPX83" s="12"/>
      <c r="HPY83" s="12"/>
      <c r="HPZ83" s="11"/>
      <c r="HQA83" s="15"/>
      <c r="HQB83" s="13"/>
      <c r="HQC83" s="14"/>
      <c r="HQD83" s="14"/>
      <c r="HQE83" s="12"/>
      <c r="HQF83" s="12"/>
      <c r="HQG83" s="12"/>
      <c r="HQH83" s="12"/>
      <c r="HQI83" s="12"/>
      <c r="HQJ83" s="12"/>
      <c r="HQK83" s="12"/>
      <c r="HQL83" s="12"/>
      <c r="HQM83" s="12"/>
      <c r="HQN83" s="12"/>
      <c r="HQO83" s="12"/>
      <c r="HQP83" s="12"/>
      <c r="HQQ83" s="11"/>
      <c r="HQR83" s="15"/>
      <c r="HQS83" s="13"/>
      <c r="HQT83" s="14"/>
      <c r="HQU83" s="14"/>
      <c r="HQV83" s="12"/>
      <c r="HQW83" s="12"/>
      <c r="HQX83" s="12"/>
      <c r="HQY83" s="12"/>
      <c r="HQZ83" s="12"/>
      <c r="HRA83" s="12"/>
      <c r="HRB83" s="12"/>
      <c r="HRC83" s="12"/>
      <c r="HRD83" s="12"/>
      <c r="HRE83" s="12"/>
      <c r="HRF83" s="12"/>
      <c r="HRG83" s="12"/>
      <c r="HRH83" s="11"/>
      <c r="HRI83" s="15"/>
      <c r="HRJ83" s="13"/>
      <c r="HRK83" s="14"/>
      <c r="HRL83" s="14"/>
      <c r="HRM83" s="12"/>
      <c r="HRN83" s="12"/>
      <c r="HRO83" s="12"/>
      <c r="HRP83" s="12"/>
      <c r="HRQ83" s="12"/>
      <c r="HRR83" s="12"/>
      <c r="HRS83" s="12"/>
      <c r="HRT83" s="12"/>
      <c r="HRU83" s="12"/>
      <c r="HRV83" s="12"/>
      <c r="HRW83" s="12"/>
      <c r="HRX83" s="12"/>
      <c r="HRY83" s="11"/>
      <c r="HRZ83" s="15"/>
      <c r="HSA83" s="13"/>
      <c r="HSB83" s="14"/>
      <c r="HSC83" s="14"/>
      <c r="HSD83" s="12"/>
      <c r="HSE83" s="12"/>
      <c r="HSF83" s="12"/>
      <c r="HSG83" s="12"/>
      <c r="HSH83" s="12"/>
      <c r="HSI83" s="12"/>
      <c r="HSJ83" s="12"/>
      <c r="HSK83" s="12"/>
      <c r="HSL83" s="12"/>
      <c r="HSM83" s="12"/>
      <c r="HSN83" s="12"/>
      <c r="HSO83" s="12"/>
      <c r="HSP83" s="11"/>
      <c r="HSQ83" s="15"/>
      <c r="HSR83" s="13"/>
      <c r="HSS83" s="14"/>
      <c r="HST83" s="14"/>
      <c r="HSU83" s="12"/>
      <c r="HSV83" s="12"/>
      <c r="HSW83" s="12"/>
      <c r="HSX83" s="12"/>
      <c r="HSY83" s="12"/>
      <c r="HSZ83" s="12"/>
      <c r="HTA83" s="12"/>
      <c r="HTB83" s="12"/>
      <c r="HTC83" s="12"/>
      <c r="HTD83" s="12"/>
      <c r="HTE83" s="12"/>
      <c r="HTF83" s="12"/>
      <c r="HTG83" s="11"/>
      <c r="HTH83" s="15"/>
      <c r="HTI83" s="13"/>
      <c r="HTJ83" s="14"/>
      <c r="HTK83" s="14"/>
      <c r="HTL83" s="12"/>
      <c r="HTM83" s="12"/>
      <c r="HTN83" s="12"/>
      <c r="HTO83" s="12"/>
      <c r="HTP83" s="12"/>
      <c r="HTQ83" s="12"/>
      <c r="HTR83" s="12"/>
      <c r="HTS83" s="12"/>
      <c r="HTT83" s="12"/>
      <c r="HTU83" s="12"/>
      <c r="HTV83" s="12"/>
      <c r="HTW83" s="12"/>
      <c r="HTX83" s="11"/>
      <c r="HTY83" s="15"/>
      <c r="HTZ83" s="13"/>
      <c r="HUA83" s="14"/>
      <c r="HUB83" s="14"/>
      <c r="HUC83" s="12"/>
      <c r="HUD83" s="12"/>
      <c r="HUE83" s="12"/>
      <c r="HUF83" s="12"/>
      <c r="HUG83" s="12"/>
      <c r="HUH83" s="12"/>
      <c r="HUI83" s="12"/>
      <c r="HUJ83" s="12"/>
      <c r="HUK83" s="12"/>
      <c r="HUL83" s="12"/>
      <c r="HUM83" s="12"/>
      <c r="HUN83" s="12"/>
      <c r="HUO83" s="11"/>
      <c r="HUP83" s="15"/>
      <c r="HUQ83" s="13"/>
      <c r="HUR83" s="14"/>
      <c r="HUS83" s="14"/>
      <c r="HUT83" s="12"/>
      <c r="HUU83" s="12"/>
      <c r="HUV83" s="12"/>
      <c r="HUW83" s="12"/>
      <c r="HUX83" s="12"/>
      <c r="HUY83" s="12"/>
      <c r="HUZ83" s="12"/>
      <c r="HVA83" s="12"/>
      <c r="HVB83" s="12"/>
      <c r="HVC83" s="12"/>
      <c r="HVD83" s="12"/>
      <c r="HVE83" s="12"/>
      <c r="HVF83" s="11"/>
      <c r="HVG83" s="15"/>
      <c r="HVH83" s="13"/>
      <c r="HVI83" s="14"/>
      <c r="HVJ83" s="14"/>
      <c r="HVK83" s="12"/>
      <c r="HVL83" s="12"/>
      <c r="HVM83" s="12"/>
      <c r="HVN83" s="12"/>
      <c r="HVO83" s="12"/>
      <c r="HVP83" s="12"/>
      <c r="HVQ83" s="12"/>
      <c r="HVR83" s="12"/>
      <c r="HVS83" s="12"/>
      <c r="HVT83" s="12"/>
      <c r="HVU83" s="12"/>
      <c r="HVV83" s="12"/>
      <c r="HVW83" s="11"/>
      <c r="HVX83" s="15"/>
      <c r="HVY83" s="13"/>
      <c r="HVZ83" s="14"/>
      <c r="HWA83" s="14"/>
      <c r="HWB83" s="12"/>
      <c r="HWC83" s="12"/>
      <c r="HWD83" s="12"/>
      <c r="HWE83" s="12"/>
      <c r="HWF83" s="12"/>
      <c r="HWG83" s="12"/>
      <c r="HWH83" s="12"/>
      <c r="HWI83" s="12"/>
      <c r="HWJ83" s="12"/>
      <c r="HWK83" s="12"/>
      <c r="HWL83" s="12"/>
      <c r="HWM83" s="12"/>
      <c r="HWN83" s="11"/>
      <c r="HWO83" s="15"/>
      <c r="HWP83" s="13"/>
      <c r="HWQ83" s="14"/>
      <c r="HWR83" s="14"/>
      <c r="HWS83" s="12"/>
      <c r="HWT83" s="12"/>
      <c r="HWU83" s="12"/>
      <c r="HWV83" s="12"/>
      <c r="HWW83" s="12"/>
      <c r="HWX83" s="12"/>
      <c r="HWY83" s="12"/>
      <c r="HWZ83" s="12"/>
      <c r="HXA83" s="12"/>
      <c r="HXB83" s="12"/>
      <c r="HXC83" s="12"/>
      <c r="HXD83" s="12"/>
      <c r="HXE83" s="11"/>
      <c r="HXF83" s="15"/>
      <c r="HXG83" s="13"/>
      <c r="HXH83" s="14"/>
      <c r="HXI83" s="14"/>
      <c r="HXJ83" s="12"/>
      <c r="HXK83" s="12"/>
      <c r="HXL83" s="12"/>
      <c r="HXM83" s="12"/>
      <c r="HXN83" s="12"/>
      <c r="HXO83" s="12"/>
      <c r="HXP83" s="12"/>
      <c r="HXQ83" s="12"/>
      <c r="HXR83" s="12"/>
      <c r="HXS83" s="12"/>
      <c r="HXT83" s="12"/>
      <c r="HXU83" s="12"/>
      <c r="HXV83" s="11"/>
      <c r="HXW83" s="15"/>
      <c r="HXX83" s="13"/>
      <c r="HXY83" s="14"/>
      <c r="HXZ83" s="14"/>
      <c r="HYA83" s="12"/>
      <c r="HYB83" s="12"/>
      <c r="HYC83" s="12"/>
      <c r="HYD83" s="12"/>
      <c r="HYE83" s="12"/>
      <c r="HYF83" s="12"/>
      <c r="HYG83" s="12"/>
      <c r="HYH83" s="12"/>
      <c r="HYI83" s="12"/>
      <c r="HYJ83" s="12"/>
      <c r="HYK83" s="12"/>
      <c r="HYL83" s="12"/>
      <c r="HYM83" s="11"/>
      <c r="HYN83" s="15"/>
      <c r="HYO83" s="13"/>
      <c r="HYP83" s="14"/>
      <c r="HYQ83" s="14"/>
      <c r="HYR83" s="12"/>
      <c r="HYS83" s="12"/>
      <c r="HYT83" s="12"/>
      <c r="HYU83" s="12"/>
      <c r="HYV83" s="12"/>
      <c r="HYW83" s="12"/>
      <c r="HYX83" s="12"/>
      <c r="HYY83" s="12"/>
      <c r="HYZ83" s="12"/>
      <c r="HZA83" s="12"/>
      <c r="HZB83" s="12"/>
      <c r="HZC83" s="12"/>
      <c r="HZD83" s="11"/>
      <c r="HZE83" s="15"/>
      <c r="HZF83" s="13"/>
      <c r="HZG83" s="14"/>
      <c r="HZH83" s="14"/>
      <c r="HZI83" s="12"/>
      <c r="HZJ83" s="12"/>
      <c r="HZK83" s="12"/>
      <c r="HZL83" s="12"/>
      <c r="HZM83" s="12"/>
      <c r="HZN83" s="12"/>
      <c r="HZO83" s="12"/>
      <c r="HZP83" s="12"/>
      <c r="HZQ83" s="12"/>
      <c r="HZR83" s="12"/>
      <c r="HZS83" s="12"/>
      <c r="HZT83" s="12"/>
      <c r="HZU83" s="11"/>
      <c r="HZV83" s="15"/>
      <c r="HZW83" s="13"/>
      <c r="HZX83" s="14"/>
      <c r="HZY83" s="14"/>
      <c r="HZZ83" s="12"/>
      <c r="IAA83" s="12"/>
      <c r="IAB83" s="12"/>
      <c r="IAC83" s="12"/>
      <c r="IAD83" s="12"/>
      <c r="IAE83" s="12"/>
      <c r="IAF83" s="12"/>
      <c r="IAG83" s="12"/>
      <c r="IAH83" s="12"/>
      <c r="IAI83" s="12"/>
      <c r="IAJ83" s="12"/>
      <c r="IAK83" s="12"/>
      <c r="IAL83" s="11"/>
      <c r="IAM83" s="15"/>
      <c r="IAN83" s="13"/>
      <c r="IAO83" s="14"/>
      <c r="IAP83" s="14"/>
      <c r="IAQ83" s="12"/>
      <c r="IAR83" s="12"/>
      <c r="IAS83" s="12"/>
      <c r="IAT83" s="12"/>
      <c r="IAU83" s="12"/>
      <c r="IAV83" s="12"/>
      <c r="IAW83" s="12"/>
      <c r="IAX83" s="12"/>
      <c r="IAY83" s="12"/>
      <c r="IAZ83" s="12"/>
      <c r="IBA83" s="12"/>
      <c r="IBB83" s="12"/>
      <c r="IBC83" s="11"/>
      <c r="IBD83" s="15"/>
      <c r="IBE83" s="13"/>
      <c r="IBF83" s="14"/>
      <c r="IBG83" s="14"/>
      <c r="IBH83" s="12"/>
      <c r="IBI83" s="12"/>
      <c r="IBJ83" s="12"/>
      <c r="IBK83" s="12"/>
      <c r="IBL83" s="12"/>
      <c r="IBM83" s="12"/>
      <c r="IBN83" s="12"/>
      <c r="IBO83" s="12"/>
      <c r="IBP83" s="12"/>
      <c r="IBQ83" s="12"/>
      <c r="IBR83" s="12"/>
      <c r="IBS83" s="12"/>
      <c r="IBT83" s="11"/>
      <c r="IBU83" s="15"/>
      <c r="IBV83" s="13"/>
      <c r="IBW83" s="14"/>
      <c r="IBX83" s="14"/>
      <c r="IBY83" s="12"/>
      <c r="IBZ83" s="12"/>
      <c r="ICA83" s="12"/>
      <c r="ICB83" s="12"/>
      <c r="ICC83" s="12"/>
      <c r="ICD83" s="12"/>
      <c r="ICE83" s="12"/>
      <c r="ICF83" s="12"/>
      <c r="ICG83" s="12"/>
      <c r="ICH83" s="12"/>
      <c r="ICI83" s="12"/>
      <c r="ICJ83" s="12"/>
      <c r="ICK83" s="11"/>
      <c r="ICL83" s="15"/>
      <c r="ICM83" s="13"/>
      <c r="ICN83" s="14"/>
      <c r="ICO83" s="14"/>
      <c r="ICP83" s="12"/>
      <c r="ICQ83" s="12"/>
      <c r="ICR83" s="12"/>
      <c r="ICS83" s="12"/>
      <c r="ICT83" s="12"/>
      <c r="ICU83" s="12"/>
      <c r="ICV83" s="12"/>
      <c r="ICW83" s="12"/>
      <c r="ICX83" s="12"/>
      <c r="ICY83" s="12"/>
      <c r="ICZ83" s="12"/>
      <c r="IDA83" s="12"/>
      <c r="IDB83" s="11"/>
      <c r="IDC83" s="15"/>
      <c r="IDD83" s="13"/>
      <c r="IDE83" s="14"/>
      <c r="IDF83" s="14"/>
      <c r="IDG83" s="12"/>
      <c r="IDH83" s="12"/>
      <c r="IDI83" s="12"/>
      <c r="IDJ83" s="12"/>
      <c r="IDK83" s="12"/>
      <c r="IDL83" s="12"/>
      <c r="IDM83" s="12"/>
      <c r="IDN83" s="12"/>
      <c r="IDO83" s="12"/>
      <c r="IDP83" s="12"/>
      <c r="IDQ83" s="12"/>
      <c r="IDR83" s="12"/>
      <c r="IDS83" s="11"/>
      <c r="IDT83" s="15"/>
      <c r="IDU83" s="13"/>
      <c r="IDV83" s="14"/>
      <c r="IDW83" s="14"/>
      <c r="IDX83" s="12"/>
      <c r="IDY83" s="12"/>
      <c r="IDZ83" s="12"/>
      <c r="IEA83" s="12"/>
      <c r="IEB83" s="12"/>
      <c r="IEC83" s="12"/>
      <c r="IED83" s="12"/>
      <c r="IEE83" s="12"/>
      <c r="IEF83" s="12"/>
      <c r="IEG83" s="12"/>
      <c r="IEH83" s="12"/>
      <c r="IEI83" s="12"/>
      <c r="IEJ83" s="11"/>
      <c r="IEK83" s="15"/>
      <c r="IEL83" s="13"/>
      <c r="IEM83" s="14"/>
      <c r="IEN83" s="14"/>
      <c r="IEO83" s="12"/>
      <c r="IEP83" s="12"/>
      <c r="IEQ83" s="12"/>
      <c r="IER83" s="12"/>
      <c r="IES83" s="12"/>
      <c r="IET83" s="12"/>
      <c r="IEU83" s="12"/>
      <c r="IEV83" s="12"/>
      <c r="IEW83" s="12"/>
      <c r="IEX83" s="12"/>
      <c r="IEY83" s="12"/>
      <c r="IEZ83" s="12"/>
      <c r="IFA83" s="11"/>
      <c r="IFB83" s="15"/>
      <c r="IFC83" s="13"/>
      <c r="IFD83" s="14"/>
      <c r="IFE83" s="14"/>
      <c r="IFF83" s="12"/>
      <c r="IFG83" s="12"/>
      <c r="IFH83" s="12"/>
      <c r="IFI83" s="12"/>
      <c r="IFJ83" s="12"/>
      <c r="IFK83" s="12"/>
      <c r="IFL83" s="12"/>
      <c r="IFM83" s="12"/>
      <c r="IFN83" s="12"/>
      <c r="IFO83" s="12"/>
      <c r="IFP83" s="12"/>
      <c r="IFQ83" s="12"/>
      <c r="IFR83" s="11"/>
      <c r="IFS83" s="15"/>
      <c r="IFT83" s="13"/>
      <c r="IFU83" s="14"/>
      <c r="IFV83" s="14"/>
      <c r="IFW83" s="12"/>
      <c r="IFX83" s="12"/>
      <c r="IFY83" s="12"/>
      <c r="IFZ83" s="12"/>
      <c r="IGA83" s="12"/>
      <c r="IGB83" s="12"/>
      <c r="IGC83" s="12"/>
      <c r="IGD83" s="12"/>
      <c r="IGE83" s="12"/>
      <c r="IGF83" s="12"/>
      <c r="IGG83" s="12"/>
      <c r="IGH83" s="12"/>
      <c r="IGI83" s="11"/>
      <c r="IGJ83" s="15"/>
      <c r="IGK83" s="13"/>
      <c r="IGL83" s="14"/>
      <c r="IGM83" s="14"/>
      <c r="IGN83" s="12"/>
      <c r="IGO83" s="12"/>
      <c r="IGP83" s="12"/>
      <c r="IGQ83" s="12"/>
      <c r="IGR83" s="12"/>
      <c r="IGS83" s="12"/>
      <c r="IGT83" s="12"/>
      <c r="IGU83" s="12"/>
      <c r="IGV83" s="12"/>
      <c r="IGW83" s="12"/>
      <c r="IGX83" s="12"/>
      <c r="IGY83" s="12"/>
      <c r="IGZ83" s="11"/>
      <c r="IHA83" s="15"/>
      <c r="IHB83" s="13"/>
      <c r="IHC83" s="14"/>
      <c r="IHD83" s="14"/>
      <c r="IHE83" s="12"/>
      <c r="IHF83" s="12"/>
      <c r="IHG83" s="12"/>
      <c r="IHH83" s="12"/>
      <c r="IHI83" s="12"/>
      <c r="IHJ83" s="12"/>
      <c r="IHK83" s="12"/>
      <c r="IHL83" s="12"/>
      <c r="IHM83" s="12"/>
      <c r="IHN83" s="12"/>
      <c r="IHO83" s="12"/>
      <c r="IHP83" s="12"/>
      <c r="IHQ83" s="11"/>
      <c r="IHR83" s="15"/>
      <c r="IHS83" s="13"/>
      <c r="IHT83" s="14"/>
      <c r="IHU83" s="14"/>
      <c r="IHV83" s="12"/>
      <c r="IHW83" s="12"/>
      <c r="IHX83" s="12"/>
      <c r="IHY83" s="12"/>
      <c r="IHZ83" s="12"/>
      <c r="IIA83" s="12"/>
      <c r="IIB83" s="12"/>
      <c r="IIC83" s="12"/>
      <c r="IID83" s="12"/>
      <c r="IIE83" s="12"/>
      <c r="IIF83" s="12"/>
      <c r="IIG83" s="12"/>
      <c r="IIH83" s="11"/>
      <c r="III83" s="15"/>
      <c r="IIJ83" s="13"/>
      <c r="IIK83" s="14"/>
      <c r="IIL83" s="14"/>
      <c r="IIM83" s="12"/>
      <c r="IIN83" s="12"/>
      <c r="IIO83" s="12"/>
      <c r="IIP83" s="12"/>
      <c r="IIQ83" s="12"/>
      <c r="IIR83" s="12"/>
      <c r="IIS83" s="12"/>
      <c r="IIT83" s="12"/>
      <c r="IIU83" s="12"/>
      <c r="IIV83" s="12"/>
      <c r="IIW83" s="12"/>
      <c r="IIX83" s="12"/>
      <c r="IIY83" s="11"/>
      <c r="IIZ83" s="15"/>
      <c r="IJA83" s="13"/>
      <c r="IJB83" s="14"/>
      <c r="IJC83" s="14"/>
      <c r="IJD83" s="12"/>
      <c r="IJE83" s="12"/>
      <c r="IJF83" s="12"/>
      <c r="IJG83" s="12"/>
      <c r="IJH83" s="12"/>
      <c r="IJI83" s="12"/>
      <c r="IJJ83" s="12"/>
      <c r="IJK83" s="12"/>
      <c r="IJL83" s="12"/>
      <c r="IJM83" s="12"/>
      <c r="IJN83" s="12"/>
      <c r="IJO83" s="12"/>
      <c r="IJP83" s="11"/>
      <c r="IJQ83" s="15"/>
      <c r="IJR83" s="13"/>
      <c r="IJS83" s="14"/>
      <c r="IJT83" s="14"/>
      <c r="IJU83" s="12"/>
      <c r="IJV83" s="12"/>
      <c r="IJW83" s="12"/>
      <c r="IJX83" s="12"/>
      <c r="IJY83" s="12"/>
      <c r="IJZ83" s="12"/>
      <c r="IKA83" s="12"/>
      <c r="IKB83" s="12"/>
      <c r="IKC83" s="12"/>
      <c r="IKD83" s="12"/>
      <c r="IKE83" s="12"/>
      <c r="IKF83" s="12"/>
      <c r="IKG83" s="11"/>
      <c r="IKH83" s="15"/>
      <c r="IKI83" s="13"/>
      <c r="IKJ83" s="14"/>
      <c r="IKK83" s="14"/>
      <c r="IKL83" s="12"/>
      <c r="IKM83" s="12"/>
      <c r="IKN83" s="12"/>
      <c r="IKO83" s="12"/>
      <c r="IKP83" s="12"/>
      <c r="IKQ83" s="12"/>
      <c r="IKR83" s="12"/>
      <c r="IKS83" s="12"/>
      <c r="IKT83" s="12"/>
      <c r="IKU83" s="12"/>
      <c r="IKV83" s="12"/>
      <c r="IKW83" s="12"/>
      <c r="IKX83" s="11"/>
      <c r="IKY83" s="15"/>
      <c r="IKZ83" s="13"/>
      <c r="ILA83" s="14"/>
      <c r="ILB83" s="14"/>
      <c r="ILC83" s="12"/>
      <c r="ILD83" s="12"/>
      <c r="ILE83" s="12"/>
      <c r="ILF83" s="12"/>
      <c r="ILG83" s="12"/>
      <c r="ILH83" s="12"/>
      <c r="ILI83" s="12"/>
      <c r="ILJ83" s="12"/>
      <c r="ILK83" s="12"/>
      <c r="ILL83" s="12"/>
      <c r="ILM83" s="12"/>
      <c r="ILN83" s="12"/>
      <c r="ILO83" s="11"/>
      <c r="ILP83" s="15"/>
      <c r="ILQ83" s="13"/>
      <c r="ILR83" s="14"/>
      <c r="ILS83" s="14"/>
      <c r="ILT83" s="12"/>
      <c r="ILU83" s="12"/>
      <c r="ILV83" s="12"/>
      <c r="ILW83" s="12"/>
      <c r="ILX83" s="12"/>
      <c r="ILY83" s="12"/>
      <c r="ILZ83" s="12"/>
      <c r="IMA83" s="12"/>
      <c r="IMB83" s="12"/>
      <c r="IMC83" s="12"/>
      <c r="IMD83" s="12"/>
      <c r="IME83" s="12"/>
      <c r="IMF83" s="11"/>
      <c r="IMG83" s="15"/>
      <c r="IMH83" s="13"/>
      <c r="IMI83" s="14"/>
      <c r="IMJ83" s="14"/>
      <c r="IMK83" s="12"/>
      <c r="IML83" s="12"/>
      <c r="IMM83" s="12"/>
      <c r="IMN83" s="12"/>
      <c r="IMO83" s="12"/>
      <c r="IMP83" s="12"/>
      <c r="IMQ83" s="12"/>
      <c r="IMR83" s="12"/>
      <c r="IMS83" s="12"/>
      <c r="IMT83" s="12"/>
      <c r="IMU83" s="12"/>
      <c r="IMV83" s="12"/>
      <c r="IMW83" s="11"/>
      <c r="IMX83" s="15"/>
      <c r="IMY83" s="13"/>
      <c r="IMZ83" s="14"/>
      <c r="INA83" s="14"/>
      <c r="INB83" s="12"/>
      <c r="INC83" s="12"/>
      <c r="IND83" s="12"/>
      <c r="INE83" s="12"/>
      <c r="INF83" s="12"/>
      <c r="ING83" s="12"/>
      <c r="INH83" s="12"/>
      <c r="INI83" s="12"/>
      <c r="INJ83" s="12"/>
      <c r="INK83" s="12"/>
      <c r="INL83" s="12"/>
      <c r="INM83" s="12"/>
      <c r="INN83" s="11"/>
      <c r="INO83" s="15"/>
      <c r="INP83" s="13"/>
      <c r="INQ83" s="14"/>
      <c r="INR83" s="14"/>
      <c r="INS83" s="12"/>
      <c r="INT83" s="12"/>
      <c r="INU83" s="12"/>
      <c r="INV83" s="12"/>
      <c r="INW83" s="12"/>
      <c r="INX83" s="12"/>
      <c r="INY83" s="12"/>
      <c r="INZ83" s="12"/>
      <c r="IOA83" s="12"/>
      <c r="IOB83" s="12"/>
      <c r="IOC83" s="12"/>
      <c r="IOD83" s="12"/>
      <c r="IOE83" s="11"/>
      <c r="IOF83" s="15"/>
      <c r="IOG83" s="13"/>
      <c r="IOH83" s="14"/>
      <c r="IOI83" s="14"/>
      <c r="IOJ83" s="12"/>
      <c r="IOK83" s="12"/>
      <c r="IOL83" s="12"/>
      <c r="IOM83" s="12"/>
      <c r="ION83" s="12"/>
      <c r="IOO83" s="12"/>
      <c r="IOP83" s="12"/>
      <c r="IOQ83" s="12"/>
      <c r="IOR83" s="12"/>
      <c r="IOS83" s="12"/>
      <c r="IOT83" s="12"/>
      <c r="IOU83" s="12"/>
      <c r="IOV83" s="11"/>
      <c r="IOW83" s="15"/>
      <c r="IOX83" s="13"/>
      <c r="IOY83" s="14"/>
      <c r="IOZ83" s="14"/>
      <c r="IPA83" s="12"/>
      <c r="IPB83" s="12"/>
      <c r="IPC83" s="12"/>
      <c r="IPD83" s="12"/>
      <c r="IPE83" s="12"/>
      <c r="IPF83" s="12"/>
      <c r="IPG83" s="12"/>
      <c r="IPH83" s="12"/>
      <c r="IPI83" s="12"/>
      <c r="IPJ83" s="12"/>
      <c r="IPK83" s="12"/>
      <c r="IPL83" s="12"/>
      <c r="IPM83" s="11"/>
      <c r="IPN83" s="15"/>
      <c r="IPO83" s="13"/>
      <c r="IPP83" s="14"/>
      <c r="IPQ83" s="14"/>
      <c r="IPR83" s="12"/>
      <c r="IPS83" s="12"/>
      <c r="IPT83" s="12"/>
      <c r="IPU83" s="12"/>
      <c r="IPV83" s="12"/>
      <c r="IPW83" s="12"/>
      <c r="IPX83" s="12"/>
      <c r="IPY83" s="12"/>
      <c r="IPZ83" s="12"/>
      <c r="IQA83" s="12"/>
      <c r="IQB83" s="12"/>
      <c r="IQC83" s="12"/>
      <c r="IQD83" s="11"/>
      <c r="IQE83" s="15"/>
      <c r="IQF83" s="13"/>
      <c r="IQG83" s="14"/>
      <c r="IQH83" s="14"/>
      <c r="IQI83" s="12"/>
      <c r="IQJ83" s="12"/>
      <c r="IQK83" s="12"/>
      <c r="IQL83" s="12"/>
      <c r="IQM83" s="12"/>
      <c r="IQN83" s="12"/>
      <c r="IQO83" s="12"/>
      <c r="IQP83" s="12"/>
      <c r="IQQ83" s="12"/>
      <c r="IQR83" s="12"/>
      <c r="IQS83" s="12"/>
      <c r="IQT83" s="12"/>
      <c r="IQU83" s="11"/>
      <c r="IQV83" s="15"/>
      <c r="IQW83" s="13"/>
      <c r="IQX83" s="14"/>
      <c r="IQY83" s="14"/>
      <c r="IQZ83" s="12"/>
      <c r="IRA83" s="12"/>
      <c r="IRB83" s="12"/>
      <c r="IRC83" s="12"/>
      <c r="IRD83" s="12"/>
      <c r="IRE83" s="12"/>
      <c r="IRF83" s="12"/>
      <c r="IRG83" s="12"/>
      <c r="IRH83" s="12"/>
      <c r="IRI83" s="12"/>
      <c r="IRJ83" s="12"/>
      <c r="IRK83" s="12"/>
      <c r="IRL83" s="11"/>
      <c r="IRM83" s="15"/>
      <c r="IRN83" s="13"/>
      <c r="IRO83" s="14"/>
      <c r="IRP83" s="14"/>
      <c r="IRQ83" s="12"/>
      <c r="IRR83" s="12"/>
      <c r="IRS83" s="12"/>
      <c r="IRT83" s="12"/>
      <c r="IRU83" s="12"/>
      <c r="IRV83" s="12"/>
      <c r="IRW83" s="12"/>
      <c r="IRX83" s="12"/>
      <c r="IRY83" s="12"/>
      <c r="IRZ83" s="12"/>
      <c r="ISA83" s="12"/>
      <c r="ISB83" s="12"/>
      <c r="ISC83" s="11"/>
      <c r="ISD83" s="15"/>
      <c r="ISE83" s="13"/>
      <c r="ISF83" s="14"/>
      <c r="ISG83" s="14"/>
      <c r="ISH83" s="12"/>
      <c r="ISI83" s="12"/>
      <c r="ISJ83" s="12"/>
      <c r="ISK83" s="12"/>
      <c r="ISL83" s="12"/>
      <c r="ISM83" s="12"/>
      <c r="ISN83" s="12"/>
      <c r="ISO83" s="12"/>
      <c r="ISP83" s="12"/>
      <c r="ISQ83" s="12"/>
      <c r="ISR83" s="12"/>
      <c r="ISS83" s="12"/>
      <c r="IST83" s="11"/>
      <c r="ISU83" s="15"/>
      <c r="ISV83" s="13"/>
      <c r="ISW83" s="14"/>
      <c r="ISX83" s="14"/>
      <c r="ISY83" s="12"/>
      <c r="ISZ83" s="12"/>
      <c r="ITA83" s="12"/>
      <c r="ITB83" s="12"/>
      <c r="ITC83" s="12"/>
      <c r="ITD83" s="12"/>
      <c r="ITE83" s="12"/>
      <c r="ITF83" s="12"/>
      <c r="ITG83" s="12"/>
      <c r="ITH83" s="12"/>
      <c r="ITI83" s="12"/>
      <c r="ITJ83" s="12"/>
      <c r="ITK83" s="11"/>
      <c r="ITL83" s="15"/>
      <c r="ITM83" s="13"/>
      <c r="ITN83" s="14"/>
      <c r="ITO83" s="14"/>
      <c r="ITP83" s="12"/>
      <c r="ITQ83" s="12"/>
      <c r="ITR83" s="12"/>
      <c r="ITS83" s="12"/>
      <c r="ITT83" s="12"/>
      <c r="ITU83" s="12"/>
      <c r="ITV83" s="12"/>
      <c r="ITW83" s="12"/>
      <c r="ITX83" s="12"/>
      <c r="ITY83" s="12"/>
      <c r="ITZ83" s="12"/>
      <c r="IUA83" s="12"/>
      <c r="IUB83" s="11"/>
      <c r="IUC83" s="15"/>
      <c r="IUD83" s="13"/>
      <c r="IUE83" s="14"/>
      <c r="IUF83" s="14"/>
      <c r="IUG83" s="12"/>
      <c r="IUH83" s="12"/>
      <c r="IUI83" s="12"/>
      <c r="IUJ83" s="12"/>
      <c r="IUK83" s="12"/>
      <c r="IUL83" s="12"/>
      <c r="IUM83" s="12"/>
      <c r="IUN83" s="12"/>
      <c r="IUO83" s="12"/>
      <c r="IUP83" s="12"/>
      <c r="IUQ83" s="12"/>
      <c r="IUR83" s="12"/>
      <c r="IUS83" s="11"/>
      <c r="IUT83" s="15"/>
      <c r="IUU83" s="13"/>
      <c r="IUV83" s="14"/>
      <c r="IUW83" s="14"/>
      <c r="IUX83" s="12"/>
      <c r="IUY83" s="12"/>
      <c r="IUZ83" s="12"/>
      <c r="IVA83" s="12"/>
      <c r="IVB83" s="12"/>
      <c r="IVC83" s="12"/>
      <c r="IVD83" s="12"/>
      <c r="IVE83" s="12"/>
      <c r="IVF83" s="12"/>
      <c r="IVG83" s="12"/>
      <c r="IVH83" s="12"/>
      <c r="IVI83" s="12"/>
      <c r="IVJ83" s="11"/>
      <c r="IVK83" s="15"/>
      <c r="IVL83" s="13"/>
      <c r="IVM83" s="14"/>
      <c r="IVN83" s="14"/>
      <c r="IVO83" s="12"/>
      <c r="IVP83" s="12"/>
      <c r="IVQ83" s="12"/>
      <c r="IVR83" s="12"/>
      <c r="IVS83" s="12"/>
      <c r="IVT83" s="12"/>
      <c r="IVU83" s="12"/>
      <c r="IVV83" s="12"/>
      <c r="IVW83" s="12"/>
      <c r="IVX83" s="12"/>
      <c r="IVY83" s="12"/>
      <c r="IVZ83" s="12"/>
      <c r="IWA83" s="11"/>
      <c r="IWB83" s="15"/>
      <c r="IWC83" s="13"/>
      <c r="IWD83" s="14"/>
      <c r="IWE83" s="14"/>
      <c r="IWF83" s="12"/>
      <c r="IWG83" s="12"/>
      <c r="IWH83" s="12"/>
      <c r="IWI83" s="12"/>
      <c r="IWJ83" s="12"/>
      <c r="IWK83" s="12"/>
      <c r="IWL83" s="12"/>
      <c r="IWM83" s="12"/>
      <c r="IWN83" s="12"/>
      <c r="IWO83" s="12"/>
      <c r="IWP83" s="12"/>
      <c r="IWQ83" s="12"/>
      <c r="IWR83" s="11"/>
      <c r="IWS83" s="15"/>
      <c r="IWT83" s="13"/>
      <c r="IWU83" s="14"/>
      <c r="IWV83" s="14"/>
      <c r="IWW83" s="12"/>
      <c r="IWX83" s="12"/>
      <c r="IWY83" s="12"/>
      <c r="IWZ83" s="12"/>
      <c r="IXA83" s="12"/>
      <c r="IXB83" s="12"/>
      <c r="IXC83" s="12"/>
      <c r="IXD83" s="12"/>
      <c r="IXE83" s="12"/>
      <c r="IXF83" s="12"/>
      <c r="IXG83" s="12"/>
      <c r="IXH83" s="12"/>
      <c r="IXI83" s="11"/>
      <c r="IXJ83" s="15"/>
      <c r="IXK83" s="13"/>
      <c r="IXL83" s="14"/>
      <c r="IXM83" s="14"/>
      <c r="IXN83" s="12"/>
      <c r="IXO83" s="12"/>
      <c r="IXP83" s="12"/>
      <c r="IXQ83" s="12"/>
      <c r="IXR83" s="12"/>
      <c r="IXS83" s="12"/>
      <c r="IXT83" s="12"/>
      <c r="IXU83" s="12"/>
      <c r="IXV83" s="12"/>
      <c r="IXW83" s="12"/>
      <c r="IXX83" s="12"/>
      <c r="IXY83" s="12"/>
      <c r="IXZ83" s="11"/>
      <c r="IYA83" s="15"/>
      <c r="IYB83" s="13"/>
      <c r="IYC83" s="14"/>
      <c r="IYD83" s="14"/>
      <c r="IYE83" s="12"/>
      <c r="IYF83" s="12"/>
      <c r="IYG83" s="12"/>
      <c r="IYH83" s="12"/>
      <c r="IYI83" s="12"/>
      <c r="IYJ83" s="12"/>
      <c r="IYK83" s="12"/>
      <c r="IYL83" s="12"/>
      <c r="IYM83" s="12"/>
      <c r="IYN83" s="12"/>
      <c r="IYO83" s="12"/>
      <c r="IYP83" s="12"/>
      <c r="IYQ83" s="11"/>
      <c r="IYR83" s="15"/>
      <c r="IYS83" s="13"/>
      <c r="IYT83" s="14"/>
      <c r="IYU83" s="14"/>
      <c r="IYV83" s="12"/>
      <c r="IYW83" s="12"/>
      <c r="IYX83" s="12"/>
      <c r="IYY83" s="12"/>
      <c r="IYZ83" s="12"/>
      <c r="IZA83" s="12"/>
      <c r="IZB83" s="12"/>
      <c r="IZC83" s="12"/>
      <c r="IZD83" s="12"/>
      <c r="IZE83" s="12"/>
      <c r="IZF83" s="12"/>
      <c r="IZG83" s="12"/>
      <c r="IZH83" s="11"/>
      <c r="IZI83" s="15"/>
      <c r="IZJ83" s="13"/>
      <c r="IZK83" s="14"/>
      <c r="IZL83" s="14"/>
      <c r="IZM83" s="12"/>
      <c r="IZN83" s="12"/>
      <c r="IZO83" s="12"/>
      <c r="IZP83" s="12"/>
      <c r="IZQ83" s="12"/>
      <c r="IZR83" s="12"/>
      <c r="IZS83" s="12"/>
      <c r="IZT83" s="12"/>
      <c r="IZU83" s="12"/>
      <c r="IZV83" s="12"/>
      <c r="IZW83" s="12"/>
      <c r="IZX83" s="12"/>
      <c r="IZY83" s="11"/>
      <c r="IZZ83" s="15"/>
      <c r="JAA83" s="13"/>
      <c r="JAB83" s="14"/>
      <c r="JAC83" s="14"/>
      <c r="JAD83" s="12"/>
      <c r="JAE83" s="12"/>
      <c r="JAF83" s="12"/>
      <c r="JAG83" s="12"/>
      <c r="JAH83" s="12"/>
      <c r="JAI83" s="12"/>
      <c r="JAJ83" s="12"/>
      <c r="JAK83" s="12"/>
      <c r="JAL83" s="12"/>
      <c r="JAM83" s="12"/>
      <c r="JAN83" s="12"/>
      <c r="JAO83" s="12"/>
      <c r="JAP83" s="11"/>
      <c r="JAQ83" s="15"/>
      <c r="JAR83" s="13"/>
      <c r="JAS83" s="14"/>
      <c r="JAT83" s="14"/>
      <c r="JAU83" s="12"/>
      <c r="JAV83" s="12"/>
      <c r="JAW83" s="12"/>
      <c r="JAX83" s="12"/>
      <c r="JAY83" s="12"/>
      <c r="JAZ83" s="12"/>
      <c r="JBA83" s="12"/>
      <c r="JBB83" s="12"/>
      <c r="JBC83" s="12"/>
      <c r="JBD83" s="12"/>
      <c r="JBE83" s="12"/>
      <c r="JBF83" s="12"/>
      <c r="JBG83" s="11"/>
      <c r="JBH83" s="15"/>
      <c r="JBI83" s="13"/>
      <c r="JBJ83" s="14"/>
      <c r="JBK83" s="14"/>
      <c r="JBL83" s="12"/>
      <c r="JBM83" s="12"/>
      <c r="JBN83" s="12"/>
      <c r="JBO83" s="12"/>
      <c r="JBP83" s="12"/>
      <c r="JBQ83" s="12"/>
      <c r="JBR83" s="12"/>
      <c r="JBS83" s="12"/>
      <c r="JBT83" s="12"/>
      <c r="JBU83" s="12"/>
      <c r="JBV83" s="12"/>
      <c r="JBW83" s="12"/>
      <c r="JBX83" s="11"/>
      <c r="JBY83" s="15"/>
      <c r="JBZ83" s="13"/>
      <c r="JCA83" s="14"/>
      <c r="JCB83" s="14"/>
      <c r="JCC83" s="12"/>
      <c r="JCD83" s="12"/>
      <c r="JCE83" s="12"/>
      <c r="JCF83" s="12"/>
      <c r="JCG83" s="12"/>
      <c r="JCH83" s="12"/>
      <c r="JCI83" s="12"/>
      <c r="JCJ83" s="12"/>
      <c r="JCK83" s="12"/>
      <c r="JCL83" s="12"/>
      <c r="JCM83" s="12"/>
      <c r="JCN83" s="12"/>
      <c r="JCO83" s="11"/>
      <c r="JCP83" s="15"/>
      <c r="JCQ83" s="13"/>
      <c r="JCR83" s="14"/>
      <c r="JCS83" s="14"/>
      <c r="JCT83" s="12"/>
      <c r="JCU83" s="12"/>
      <c r="JCV83" s="12"/>
      <c r="JCW83" s="12"/>
      <c r="JCX83" s="12"/>
      <c r="JCY83" s="12"/>
      <c r="JCZ83" s="12"/>
      <c r="JDA83" s="12"/>
      <c r="JDB83" s="12"/>
      <c r="JDC83" s="12"/>
      <c r="JDD83" s="12"/>
      <c r="JDE83" s="12"/>
      <c r="JDF83" s="11"/>
      <c r="JDG83" s="15"/>
      <c r="JDH83" s="13"/>
      <c r="JDI83" s="14"/>
      <c r="JDJ83" s="14"/>
      <c r="JDK83" s="12"/>
      <c r="JDL83" s="12"/>
      <c r="JDM83" s="12"/>
      <c r="JDN83" s="12"/>
      <c r="JDO83" s="12"/>
      <c r="JDP83" s="12"/>
      <c r="JDQ83" s="12"/>
      <c r="JDR83" s="12"/>
      <c r="JDS83" s="12"/>
      <c r="JDT83" s="12"/>
      <c r="JDU83" s="12"/>
      <c r="JDV83" s="12"/>
      <c r="JDW83" s="11"/>
      <c r="JDX83" s="15"/>
      <c r="JDY83" s="13"/>
      <c r="JDZ83" s="14"/>
      <c r="JEA83" s="14"/>
      <c r="JEB83" s="12"/>
      <c r="JEC83" s="12"/>
      <c r="JED83" s="12"/>
      <c r="JEE83" s="12"/>
      <c r="JEF83" s="12"/>
      <c r="JEG83" s="12"/>
      <c r="JEH83" s="12"/>
      <c r="JEI83" s="12"/>
      <c r="JEJ83" s="12"/>
      <c r="JEK83" s="12"/>
      <c r="JEL83" s="12"/>
      <c r="JEM83" s="12"/>
      <c r="JEN83" s="11"/>
      <c r="JEO83" s="15"/>
      <c r="JEP83" s="13"/>
      <c r="JEQ83" s="14"/>
      <c r="JER83" s="14"/>
      <c r="JES83" s="12"/>
      <c r="JET83" s="12"/>
      <c r="JEU83" s="12"/>
      <c r="JEV83" s="12"/>
      <c r="JEW83" s="12"/>
      <c r="JEX83" s="12"/>
      <c r="JEY83" s="12"/>
      <c r="JEZ83" s="12"/>
      <c r="JFA83" s="12"/>
      <c r="JFB83" s="12"/>
      <c r="JFC83" s="12"/>
      <c r="JFD83" s="12"/>
      <c r="JFE83" s="11"/>
      <c r="JFF83" s="15"/>
      <c r="JFG83" s="13"/>
      <c r="JFH83" s="14"/>
      <c r="JFI83" s="14"/>
      <c r="JFJ83" s="12"/>
      <c r="JFK83" s="12"/>
      <c r="JFL83" s="12"/>
      <c r="JFM83" s="12"/>
      <c r="JFN83" s="12"/>
      <c r="JFO83" s="12"/>
      <c r="JFP83" s="12"/>
      <c r="JFQ83" s="12"/>
      <c r="JFR83" s="12"/>
      <c r="JFS83" s="12"/>
      <c r="JFT83" s="12"/>
      <c r="JFU83" s="12"/>
      <c r="JFV83" s="11"/>
      <c r="JFW83" s="15"/>
      <c r="JFX83" s="13"/>
      <c r="JFY83" s="14"/>
      <c r="JFZ83" s="14"/>
      <c r="JGA83" s="12"/>
      <c r="JGB83" s="12"/>
      <c r="JGC83" s="12"/>
      <c r="JGD83" s="12"/>
      <c r="JGE83" s="12"/>
      <c r="JGF83" s="12"/>
      <c r="JGG83" s="12"/>
      <c r="JGH83" s="12"/>
      <c r="JGI83" s="12"/>
      <c r="JGJ83" s="12"/>
      <c r="JGK83" s="12"/>
      <c r="JGL83" s="12"/>
      <c r="JGM83" s="11"/>
      <c r="JGN83" s="15"/>
      <c r="JGO83" s="13"/>
      <c r="JGP83" s="14"/>
      <c r="JGQ83" s="14"/>
      <c r="JGR83" s="12"/>
      <c r="JGS83" s="12"/>
      <c r="JGT83" s="12"/>
      <c r="JGU83" s="12"/>
      <c r="JGV83" s="12"/>
      <c r="JGW83" s="12"/>
      <c r="JGX83" s="12"/>
      <c r="JGY83" s="12"/>
      <c r="JGZ83" s="12"/>
      <c r="JHA83" s="12"/>
      <c r="JHB83" s="12"/>
      <c r="JHC83" s="12"/>
      <c r="JHD83" s="11"/>
      <c r="JHE83" s="15"/>
      <c r="JHF83" s="13"/>
      <c r="JHG83" s="14"/>
      <c r="JHH83" s="14"/>
      <c r="JHI83" s="12"/>
      <c r="JHJ83" s="12"/>
      <c r="JHK83" s="12"/>
      <c r="JHL83" s="12"/>
      <c r="JHM83" s="12"/>
      <c r="JHN83" s="12"/>
      <c r="JHO83" s="12"/>
      <c r="JHP83" s="12"/>
      <c r="JHQ83" s="12"/>
      <c r="JHR83" s="12"/>
      <c r="JHS83" s="12"/>
      <c r="JHT83" s="12"/>
      <c r="JHU83" s="11"/>
      <c r="JHV83" s="15"/>
      <c r="JHW83" s="13"/>
      <c r="JHX83" s="14"/>
      <c r="JHY83" s="14"/>
      <c r="JHZ83" s="12"/>
      <c r="JIA83" s="12"/>
      <c r="JIB83" s="12"/>
      <c r="JIC83" s="12"/>
      <c r="JID83" s="12"/>
      <c r="JIE83" s="12"/>
      <c r="JIF83" s="12"/>
      <c r="JIG83" s="12"/>
      <c r="JIH83" s="12"/>
      <c r="JII83" s="12"/>
      <c r="JIJ83" s="12"/>
      <c r="JIK83" s="12"/>
      <c r="JIL83" s="11"/>
      <c r="JIM83" s="15"/>
      <c r="JIN83" s="13"/>
      <c r="JIO83" s="14"/>
      <c r="JIP83" s="14"/>
      <c r="JIQ83" s="12"/>
      <c r="JIR83" s="12"/>
      <c r="JIS83" s="12"/>
      <c r="JIT83" s="12"/>
      <c r="JIU83" s="12"/>
      <c r="JIV83" s="12"/>
      <c r="JIW83" s="12"/>
      <c r="JIX83" s="12"/>
      <c r="JIY83" s="12"/>
      <c r="JIZ83" s="12"/>
      <c r="JJA83" s="12"/>
      <c r="JJB83" s="12"/>
      <c r="JJC83" s="11"/>
      <c r="JJD83" s="15"/>
      <c r="JJE83" s="13"/>
      <c r="JJF83" s="14"/>
      <c r="JJG83" s="14"/>
      <c r="JJH83" s="12"/>
      <c r="JJI83" s="12"/>
      <c r="JJJ83" s="12"/>
      <c r="JJK83" s="12"/>
      <c r="JJL83" s="12"/>
      <c r="JJM83" s="12"/>
      <c r="JJN83" s="12"/>
      <c r="JJO83" s="12"/>
      <c r="JJP83" s="12"/>
      <c r="JJQ83" s="12"/>
      <c r="JJR83" s="12"/>
      <c r="JJS83" s="12"/>
      <c r="JJT83" s="11"/>
      <c r="JJU83" s="15"/>
      <c r="JJV83" s="13"/>
      <c r="JJW83" s="14"/>
      <c r="JJX83" s="14"/>
      <c r="JJY83" s="12"/>
      <c r="JJZ83" s="12"/>
      <c r="JKA83" s="12"/>
      <c r="JKB83" s="12"/>
      <c r="JKC83" s="12"/>
      <c r="JKD83" s="12"/>
      <c r="JKE83" s="12"/>
      <c r="JKF83" s="12"/>
      <c r="JKG83" s="12"/>
      <c r="JKH83" s="12"/>
      <c r="JKI83" s="12"/>
      <c r="JKJ83" s="12"/>
      <c r="JKK83" s="11"/>
      <c r="JKL83" s="15"/>
      <c r="JKM83" s="13"/>
      <c r="JKN83" s="14"/>
      <c r="JKO83" s="14"/>
      <c r="JKP83" s="12"/>
      <c r="JKQ83" s="12"/>
      <c r="JKR83" s="12"/>
      <c r="JKS83" s="12"/>
      <c r="JKT83" s="12"/>
      <c r="JKU83" s="12"/>
      <c r="JKV83" s="12"/>
      <c r="JKW83" s="12"/>
      <c r="JKX83" s="12"/>
      <c r="JKY83" s="12"/>
      <c r="JKZ83" s="12"/>
      <c r="JLA83" s="12"/>
      <c r="JLB83" s="11"/>
      <c r="JLC83" s="15"/>
      <c r="JLD83" s="13"/>
      <c r="JLE83" s="14"/>
      <c r="JLF83" s="14"/>
      <c r="JLG83" s="12"/>
      <c r="JLH83" s="12"/>
      <c r="JLI83" s="12"/>
      <c r="JLJ83" s="12"/>
      <c r="JLK83" s="12"/>
      <c r="JLL83" s="12"/>
      <c r="JLM83" s="12"/>
      <c r="JLN83" s="12"/>
      <c r="JLO83" s="12"/>
      <c r="JLP83" s="12"/>
      <c r="JLQ83" s="12"/>
      <c r="JLR83" s="12"/>
      <c r="JLS83" s="11"/>
      <c r="JLT83" s="15"/>
      <c r="JLU83" s="13"/>
      <c r="JLV83" s="14"/>
      <c r="JLW83" s="14"/>
      <c r="JLX83" s="12"/>
      <c r="JLY83" s="12"/>
      <c r="JLZ83" s="12"/>
      <c r="JMA83" s="12"/>
      <c r="JMB83" s="12"/>
      <c r="JMC83" s="12"/>
      <c r="JMD83" s="12"/>
      <c r="JME83" s="12"/>
      <c r="JMF83" s="12"/>
      <c r="JMG83" s="12"/>
      <c r="JMH83" s="12"/>
      <c r="JMI83" s="12"/>
      <c r="JMJ83" s="11"/>
      <c r="JMK83" s="15"/>
      <c r="JML83" s="13"/>
      <c r="JMM83" s="14"/>
      <c r="JMN83" s="14"/>
      <c r="JMO83" s="12"/>
      <c r="JMP83" s="12"/>
      <c r="JMQ83" s="12"/>
      <c r="JMR83" s="12"/>
      <c r="JMS83" s="12"/>
      <c r="JMT83" s="12"/>
      <c r="JMU83" s="12"/>
      <c r="JMV83" s="12"/>
      <c r="JMW83" s="12"/>
      <c r="JMX83" s="12"/>
      <c r="JMY83" s="12"/>
      <c r="JMZ83" s="12"/>
      <c r="JNA83" s="11"/>
      <c r="JNB83" s="15"/>
      <c r="JNC83" s="13"/>
      <c r="JND83" s="14"/>
      <c r="JNE83" s="14"/>
      <c r="JNF83" s="12"/>
      <c r="JNG83" s="12"/>
      <c r="JNH83" s="12"/>
      <c r="JNI83" s="12"/>
      <c r="JNJ83" s="12"/>
      <c r="JNK83" s="12"/>
      <c r="JNL83" s="12"/>
      <c r="JNM83" s="12"/>
      <c r="JNN83" s="12"/>
      <c r="JNO83" s="12"/>
      <c r="JNP83" s="12"/>
      <c r="JNQ83" s="12"/>
      <c r="JNR83" s="11"/>
      <c r="JNS83" s="15"/>
      <c r="JNT83" s="13"/>
      <c r="JNU83" s="14"/>
      <c r="JNV83" s="14"/>
      <c r="JNW83" s="12"/>
      <c r="JNX83" s="12"/>
      <c r="JNY83" s="12"/>
      <c r="JNZ83" s="12"/>
      <c r="JOA83" s="12"/>
      <c r="JOB83" s="12"/>
      <c r="JOC83" s="12"/>
      <c r="JOD83" s="12"/>
      <c r="JOE83" s="12"/>
      <c r="JOF83" s="12"/>
      <c r="JOG83" s="12"/>
      <c r="JOH83" s="12"/>
      <c r="JOI83" s="11"/>
      <c r="JOJ83" s="15"/>
      <c r="JOK83" s="13"/>
      <c r="JOL83" s="14"/>
      <c r="JOM83" s="14"/>
      <c r="JON83" s="12"/>
      <c r="JOO83" s="12"/>
      <c r="JOP83" s="12"/>
      <c r="JOQ83" s="12"/>
      <c r="JOR83" s="12"/>
      <c r="JOS83" s="12"/>
      <c r="JOT83" s="12"/>
      <c r="JOU83" s="12"/>
      <c r="JOV83" s="12"/>
      <c r="JOW83" s="12"/>
      <c r="JOX83" s="12"/>
      <c r="JOY83" s="12"/>
      <c r="JOZ83" s="11"/>
      <c r="JPA83" s="15"/>
      <c r="JPB83" s="13"/>
      <c r="JPC83" s="14"/>
      <c r="JPD83" s="14"/>
      <c r="JPE83" s="12"/>
      <c r="JPF83" s="12"/>
      <c r="JPG83" s="12"/>
      <c r="JPH83" s="12"/>
      <c r="JPI83" s="12"/>
      <c r="JPJ83" s="12"/>
      <c r="JPK83" s="12"/>
      <c r="JPL83" s="12"/>
      <c r="JPM83" s="12"/>
      <c r="JPN83" s="12"/>
      <c r="JPO83" s="12"/>
      <c r="JPP83" s="12"/>
      <c r="JPQ83" s="11"/>
      <c r="JPR83" s="15"/>
      <c r="JPS83" s="13"/>
      <c r="JPT83" s="14"/>
      <c r="JPU83" s="14"/>
      <c r="JPV83" s="12"/>
      <c r="JPW83" s="12"/>
      <c r="JPX83" s="12"/>
      <c r="JPY83" s="12"/>
      <c r="JPZ83" s="12"/>
      <c r="JQA83" s="12"/>
      <c r="JQB83" s="12"/>
      <c r="JQC83" s="12"/>
      <c r="JQD83" s="12"/>
      <c r="JQE83" s="12"/>
      <c r="JQF83" s="12"/>
      <c r="JQG83" s="12"/>
      <c r="JQH83" s="11"/>
      <c r="JQI83" s="15"/>
      <c r="JQJ83" s="13"/>
      <c r="JQK83" s="14"/>
      <c r="JQL83" s="14"/>
      <c r="JQM83" s="12"/>
      <c r="JQN83" s="12"/>
      <c r="JQO83" s="12"/>
      <c r="JQP83" s="12"/>
      <c r="JQQ83" s="12"/>
      <c r="JQR83" s="12"/>
      <c r="JQS83" s="12"/>
      <c r="JQT83" s="12"/>
      <c r="JQU83" s="12"/>
      <c r="JQV83" s="12"/>
      <c r="JQW83" s="12"/>
      <c r="JQX83" s="12"/>
      <c r="JQY83" s="11"/>
      <c r="JQZ83" s="15"/>
      <c r="JRA83" s="13"/>
      <c r="JRB83" s="14"/>
      <c r="JRC83" s="14"/>
      <c r="JRD83" s="12"/>
      <c r="JRE83" s="12"/>
      <c r="JRF83" s="12"/>
      <c r="JRG83" s="12"/>
      <c r="JRH83" s="12"/>
      <c r="JRI83" s="12"/>
      <c r="JRJ83" s="12"/>
      <c r="JRK83" s="12"/>
      <c r="JRL83" s="12"/>
      <c r="JRM83" s="12"/>
      <c r="JRN83" s="12"/>
      <c r="JRO83" s="12"/>
      <c r="JRP83" s="11"/>
      <c r="JRQ83" s="15"/>
      <c r="JRR83" s="13"/>
      <c r="JRS83" s="14"/>
      <c r="JRT83" s="14"/>
      <c r="JRU83" s="12"/>
      <c r="JRV83" s="12"/>
      <c r="JRW83" s="12"/>
      <c r="JRX83" s="12"/>
      <c r="JRY83" s="12"/>
      <c r="JRZ83" s="12"/>
      <c r="JSA83" s="12"/>
      <c r="JSB83" s="12"/>
      <c r="JSC83" s="12"/>
      <c r="JSD83" s="12"/>
      <c r="JSE83" s="12"/>
      <c r="JSF83" s="12"/>
      <c r="JSG83" s="11"/>
      <c r="JSH83" s="15"/>
      <c r="JSI83" s="13"/>
      <c r="JSJ83" s="14"/>
      <c r="JSK83" s="14"/>
      <c r="JSL83" s="12"/>
      <c r="JSM83" s="12"/>
      <c r="JSN83" s="12"/>
      <c r="JSO83" s="12"/>
      <c r="JSP83" s="12"/>
      <c r="JSQ83" s="12"/>
      <c r="JSR83" s="12"/>
      <c r="JSS83" s="12"/>
      <c r="JST83" s="12"/>
      <c r="JSU83" s="12"/>
      <c r="JSV83" s="12"/>
      <c r="JSW83" s="12"/>
      <c r="JSX83" s="11"/>
      <c r="JSY83" s="15"/>
      <c r="JSZ83" s="13"/>
      <c r="JTA83" s="14"/>
      <c r="JTB83" s="14"/>
      <c r="JTC83" s="12"/>
      <c r="JTD83" s="12"/>
      <c r="JTE83" s="12"/>
      <c r="JTF83" s="12"/>
      <c r="JTG83" s="12"/>
      <c r="JTH83" s="12"/>
      <c r="JTI83" s="12"/>
      <c r="JTJ83" s="12"/>
      <c r="JTK83" s="12"/>
      <c r="JTL83" s="12"/>
      <c r="JTM83" s="12"/>
      <c r="JTN83" s="12"/>
      <c r="JTO83" s="11"/>
      <c r="JTP83" s="15"/>
      <c r="JTQ83" s="13"/>
      <c r="JTR83" s="14"/>
      <c r="JTS83" s="14"/>
      <c r="JTT83" s="12"/>
      <c r="JTU83" s="12"/>
      <c r="JTV83" s="12"/>
      <c r="JTW83" s="12"/>
      <c r="JTX83" s="12"/>
      <c r="JTY83" s="12"/>
      <c r="JTZ83" s="12"/>
      <c r="JUA83" s="12"/>
      <c r="JUB83" s="12"/>
      <c r="JUC83" s="12"/>
      <c r="JUD83" s="12"/>
      <c r="JUE83" s="12"/>
      <c r="JUF83" s="11"/>
      <c r="JUG83" s="15"/>
      <c r="JUH83" s="13"/>
      <c r="JUI83" s="14"/>
      <c r="JUJ83" s="14"/>
      <c r="JUK83" s="12"/>
      <c r="JUL83" s="12"/>
      <c r="JUM83" s="12"/>
      <c r="JUN83" s="12"/>
      <c r="JUO83" s="12"/>
      <c r="JUP83" s="12"/>
      <c r="JUQ83" s="12"/>
      <c r="JUR83" s="12"/>
      <c r="JUS83" s="12"/>
      <c r="JUT83" s="12"/>
      <c r="JUU83" s="12"/>
      <c r="JUV83" s="12"/>
      <c r="JUW83" s="11"/>
      <c r="JUX83" s="15"/>
      <c r="JUY83" s="13"/>
      <c r="JUZ83" s="14"/>
      <c r="JVA83" s="14"/>
      <c r="JVB83" s="12"/>
      <c r="JVC83" s="12"/>
      <c r="JVD83" s="12"/>
      <c r="JVE83" s="12"/>
      <c r="JVF83" s="12"/>
      <c r="JVG83" s="12"/>
      <c r="JVH83" s="12"/>
      <c r="JVI83" s="12"/>
      <c r="JVJ83" s="12"/>
      <c r="JVK83" s="12"/>
      <c r="JVL83" s="12"/>
      <c r="JVM83" s="12"/>
      <c r="JVN83" s="11"/>
      <c r="JVO83" s="15"/>
      <c r="JVP83" s="13"/>
      <c r="JVQ83" s="14"/>
      <c r="JVR83" s="14"/>
      <c r="JVS83" s="12"/>
      <c r="JVT83" s="12"/>
      <c r="JVU83" s="12"/>
      <c r="JVV83" s="12"/>
      <c r="JVW83" s="12"/>
      <c r="JVX83" s="12"/>
      <c r="JVY83" s="12"/>
      <c r="JVZ83" s="12"/>
      <c r="JWA83" s="12"/>
      <c r="JWB83" s="12"/>
      <c r="JWC83" s="12"/>
      <c r="JWD83" s="12"/>
      <c r="JWE83" s="11"/>
      <c r="JWF83" s="15"/>
      <c r="JWG83" s="13"/>
      <c r="JWH83" s="14"/>
      <c r="JWI83" s="14"/>
      <c r="JWJ83" s="12"/>
      <c r="JWK83" s="12"/>
      <c r="JWL83" s="12"/>
      <c r="JWM83" s="12"/>
      <c r="JWN83" s="12"/>
      <c r="JWO83" s="12"/>
      <c r="JWP83" s="12"/>
      <c r="JWQ83" s="12"/>
      <c r="JWR83" s="12"/>
      <c r="JWS83" s="12"/>
      <c r="JWT83" s="12"/>
      <c r="JWU83" s="12"/>
      <c r="JWV83" s="11"/>
      <c r="JWW83" s="15"/>
      <c r="JWX83" s="13"/>
      <c r="JWY83" s="14"/>
      <c r="JWZ83" s="14"/>
      <c r="JXA83" s="12"/>
      <c r="JXB83" s="12"/>
      <c r="JXC83" s="12"/>
      <c r="JXD83" s="12"/>
      <c r="JXE83" s="12"/>
      <c r="JXF83" s="12"/>
      <c r="JXG83" s="12"/>
      <c r="JXH83" s="12"/>
      <c r="JXI83" s="12"/>
      <c r="JXJ83" s="12"/>
      <c r="JXK83" s="12"/>
      <c r="JXL83" s="12"/>
      <c r="JXM83" s="11"/>
      <c r="JXN83" s="15"/>
      <c r="JXO83" s="13"/>
      <c r="JXP83" s="14"/>
      <c r="JXQ83" s="14"/>
      <c r="JXR83" s="12"/>
      <c r="JXS83" s="12"/>
      <c r="JXT83" s="12"/>
      <c r="JXU83" s="12"/>
      <c r="JXV83" s="12"/>
      <c r="JXW83" s="12"/>
      <c r="JXX83" s="12"/>
      <c r="JXY83" s="12"/>
      <c r="JXZ83" s="12"/>
      <c r="JYA83" s="12"/>
      <c r="JYB83" s="12"/>
      <c r="JYC83" s="12"/>
      <c r="JYD83" s="11"/>
      <c r="JYE83" s="15"/>
      <c r="JYF83" s="13"/>
      <c r="JYG83" s="14"/>
      <c r="JYH83" s="14"/>
      <c r="JYI83" s="12"/>
      <c r="JYJ83" s="12"/>
      <c r="JYK83" s="12"/>
      <c r="JYL83" s="12"/>
      <c r="JYM83" s="12"/>
      <c r="JYN83" s="12"/>
      <c r="JYO83" s="12"/>
      <c r="JYP83" s="12"/>
      <c r="JYQ83" s="12"/>
      <c r="JYR83" s="12"/>
      <c r="JYS83" s="12"/>
      <c r="JYT83" s="12"/>
      <c r="JYU83" s="11"/>
      <c r="JYV83" s="15"/>
      <c r="JYW83" s="13"/>
      <c r="JYX83" s="14"/>
      <c r="JYY83" s="14"/>
      <c r="JYZ83" s="12"/>
      <c r="JZA83" s="12"/>
      <c r="JZB83" s="12"/>
      <c r="JZC83" s="12"/>
      <c r="JZD83" s="12"/>
      <c r="JZE83" s="12"/>
      <c r="JZF83" s="12"/>
      <c r="JZG83" s="12"/>
      <c r="JZH83" s="12"/>
      <c r="JZI83" s="12"/>
      <c r="JZJ83" s="12"/>
      <c r="JZK83" s="12"/>
      <c r="JZL83" s="11"/>
      <c r="JZM83" s="15"/>
      <c r="JZN83" s="13"/>
      <c r="JZO83" s="14"/>
      <c r="JZP83" s="14"/>
      <c r="JZQ83" s="12"/>
      <c r="JZR83" s="12"/>
      <c r="JZS83" s="12"/>
      <c r="JZT83" s="12"/>
      <c r="JZU83" s="12"/>
      <c r="JZV83" s="12"/>
      <c r="JZW83" s="12"/>
      <c r="JZX83" s="12"/>
      <c r="JZY83" s="12"/>
      <c r="JZZ83" s="12"/>
      <c r="KAA83" s="12"/>
      <c r="KAB83" s="12"/>
      <c r="KAC83" s="11"/>
      <c r="KAD83" s="15"/>
      <c r="KAE83" s="13"/>
      <c r="KAF83" s="14"/>
      <c r="KAG83" s="14"/>
      <c r="KAH83" s="12"/>
      <c r="KAI83" s="12"/>
      <c r="KAJ83" s="12"/>
      <c r="KAK83" s="12"/>
      <c r="KAL83" s="12"/>
      <c r="KAM83" s="12"/>
      <c r="KAN83" s="12"/>
      <c r="KAO83" s="12"/>
      <c r="KAP83" s="12"/>
      <c r="KAQ83" s="12"/>
      <c r="KAR83" s="12"/>
      <c r="KAS83" s="12"/>
      <c r="KAT83" s="11"/>
      <c r="KAU83" s="15"/>
      <c r="KAV83" s="13"/>
      <c r="KAW83" s="14"/>
      <c r="KAX83" s="14"/>
      <c r="KAY83" s="12"/>
      <c r="KAZ83" s="12"/>
      <c r="KBA83" s="12"/>
      <c r="KBB83" s="12"/>
      <c r="KBC83" s="12"/>
      <c r="KBD83" s="12"/>
      <c r="KBE83" s="12"/>
      <c r="KBF83" s="12"/>
      <c r="KBG83" s="12"/>
      <c r="KBH83" s="12"/>
      <c r="KBI83" s="12"/>
      <c r="KBJ83" s="12"/>
      <c r="KBK83" s="11"/>
      <c r="KBL83" s="15"/>
      <c r="KBM83" s="13"/>
      <c r="KBN83" s="14"/>
      <c r="KBO83" s="14"/>
      <c r="KBP83" s="12"/>
      <c r="KBQ83" s="12"/>
      <c r="KBR83" s="12"/>
      <c r="KBS83" s="12"/>
      <c r="KBT83" s="12"/>
      <c r="KBU83" s="12"/>
      <c r="KBV83" s="12"/>
      <c r="KBW83" s="12"/>
      <c r="KBX83" s="12"/>
      <c r="KBY83" s="12"/>
      <c r="KBZ83" s="12"/>
      <c r="KCA83" s="12"/>
      <c r="KCB83" s="11"/>
      <c r="KCC83" s="15"/>
      <c r="KCD83" s="13"/>
      <c r="KCE83" s="14"/>
      <c r="KCF83" s="14"/>
      <c r="KCG83" s="12"/>
      <c r="KCH83" s="12"/>
      <c r="KCI83" s="12"/>
      <c r="KCJ83" s="12"/>
      <c r="KCK83" s="12"/>
      <c r="KCL83" s="12"/>
      <c r="KCM83" s="12"/>
      <c r="KCN83" s="12"/>
      <c r="KCO83" s="12"/>
      <c r="KCP83" s="12"/>
      <c r="KCQ83" s="12"/>
      <c r="KCR83" s="12"/>
      <c r="KCS83" s="11"/>
      <c r="KCT83" s="15"/>
      <c r="KCU83" s="13"/>
      <c r="KCV83" s="14"/>
      <c r="KCW83" s="14"/>
      <c r="KCX83" s="12"/>
      <c r="KCY83" s="12"/>
      <c r="KCZ83" s="12"/>
      <c r="KDA83" s="12"/>
      <c r="KDB83" s="12"/>
      <c r="KDC83" s="12"/>
      <c r="KDD83" s="12"/>
      <c r="KDE83" s="12"/>
      <c r="KDF83" s="12"/>
      <c r="KDG83" s="12"/>
      <c r="KDH83" s="12"/>
      <c r="KDI83" s="12"/>
      <c r="KDJ83" s="11"/>
      <c r="KDK83" s="15"/>
      <c r="KDL83" s="13"/>
      <c r="KDM83" s="14"/>
      <c r="KDN83" s="14"/>
      <c r="KDO83" s="12"/>
      <c r="KDP83" s="12"/>
      <c r="KDQ83" s="12"/>
      <c r="KDR83" s="12"/>
      <c r="KDS83" s="12"/>
      <c r="KDT83" s="12"/>
      <c r="KDU83" s="12"/>
      <c r="KDV83" s="12"/>
      <c r="KDW83" s="12"/>
      <c r="KDX83" s="12"/>
      <c r="KDY83" s="12"/>
      <c r="KDZ83" s="12"/>
      <c r="KEA83" s="11"/>
      <c r="KEB83" s="15"/>
      <c r="KEC83" s="13"/>
      <c r="KED83" s="14"/>
      <c r="KEE83" s="14"/>
      <c r="KEF83" s="12"/>
      <c r="KEG83" s="12"/>
      <c r="KEH83" s="12"/>
      <c r="KEI83" s="12"/>
      <c r="KEJ83" s="12"/>
      <c r="KEK83" s="12"/>
      <c r="KEL83" s="12"/>
      <c r="KEM83" s="12"/>
      <c r="KEN83" s="12"/>
      <c r="KEO83" s="12"/>
      <c r="KEP83" s="12"/>
      <c r="KEQ83" s="12"/>
      <c r="KER83" s="11"/>
      <c r="KES83" s="15"/>
      <c r="KET83" s="13"/>
      <c r="KEU83" s="14"/>
      <c r="KEV83" s="14"/>
      <c r="KEW83" s="12"/>
      <c r="KEX83" s="12"/>
      <c r="KEY83" s="12"/>
      <c r="KEZ83" s="12"/>
      <c r="KFA83" s="12"/>
      <c r="KFB83" s="12"/>
      <c r="KFC83" s="12"/>
      <c r="KFD83" s="12"/>
      <c r="KFE83" s="12"/>
      <c r="KFF83" s="12"/>
      <c r="KFG83" s="12"/>
      <c r="KFH83" s="12"/>
      <c r="KFI83" s="11"/>
      <c r="KFJ83" s="15"/>
      <c r="KFK83" s="13"/>
      <c r="KFL83" s="14"/>
      <c r="KFM83" s="14"/>
      <c r="KFN83" s="12"/>
      <c r="KFO83" s="12"/>
      <c r="KFP83" s="12"/>
      <c r="KFQ83" s="12"/>
      <c r="KFR83" s="12"/>
      <c r="KFS83" s="12"/>
      <c r="KFT83" s="12"/>
      <c r="KFU83" s="12"/>
      <c r="KFV83" s="12"/>
      <c r="KFW83" s="12"/>
      <c r="KFX83" s="12"/>
      <c r="KFY83" s="12"/>
      <c r="KFZ83" s="11"/>
      <c r="KGA83" s="15"/>
      <c r="KGB83" s="13"/>
      <c r="KGC83" s="14"/>
      <c r="KGD83" s="14"/>
      <c r="KGE83" s="12"/>
      <c r="KGF83" s="12"/>
      <c r="KGG83" s="12"/>
      <c r="KGH83" s="12"/>
      <c r="KGI83" s="12"/>
      <c r="KGJ83" s="12"/>
      <c r="KGK83" s="12"/>
      <c r="KGL83" s="12"/>
      <c r="KGM83" s="12"/>
      <c r="KGN83" s="12"/>
      <c r="KGO83" s="12"/>
      <c r="KGP83" s="12"/>
      <c r="KGQ83" s="11"/>
      <c r="KGR83" s="15"/>
      <c r="KGS83" s="13"/>
      <c r="KGT83" s="14"/>
      <c r="KGU83" s="14"/>
      <c r="KGV83" s="12"/>
      <c r="KGW83" s="12"/>
      <c r="KGX83" s="12"/>
      <c r="KGY83" s="12"/>
      <c r="KGZ83" s="12"/>
      <c r="KHA83" s="12"/>
      <c r="KHB83" s="12"/>
      <c r="KHC83" s="12"/>
      <c r="KHD83" s="12"/>
      <c r="KHE83" s="12"/>
      <c r="KHF83" s="12"/>
      <c r="KHG83" s="12"/>
      <c r="KHH83" s="11"/>
      <c r="KHI83" s="15"/>
      <c r="KHJ83" s="13"/>
      <c r="KHK83" s="14"/>
      <c r="KHL83" s="14"/>
      <c r="KHM83" s="12"/>
      <c r="KHN83" s="12"/>
      <c r="KHO83" s="12"/>
      <c r="KHP83" s="12"/>
      <c r="KHQ83" s="12"/>
      <c r="KHR83" s="12"/>
      <c r="KHS83" s="12"/>
      <c r="KHT83" s="12"/>
      <c r="KHU83" s="12"/>
      <c r="KHV83" s="12"/>
      <c r="KHW83" s="12"/>
      <c r="KHX83" s="12"/>
      <c r="KHY83" s="11"/>
      <c r="KHZ83" s="15"/>
      <c r="KIA83" s="13"/>
      <c r="KIB83" s="14"/>
      <c r="KIC83" s="14"/>
      <c r="KID83" s="12"/>
      <c r="KIE83" s="12"/>
      <c r="KIF83" s="12"/>
      <c r="KIG83" s="12"/>
      <c r="KIH83" s="12"/>
      <c r="KII83" s="12"/>
      <c r="KIJ83" s="12"/>
      <c r="KIK83" s="12"/>
      <c r="KIL83" s="12"/>
      <c r="KIM83" s="12"/>
      <c r="KIN83" s="12"/>
      <c r="KIO83" s="12"/>
      <c r="KIP83" s="11"/>
      <c r="KIQ83" s="15"/>
      <c r="KIR83" s="13"/>
      <c r="KIS83" s="14"/>
      <c r="KIT83" s="14"/>
      <c r="KIU83" s="12"/>
      <c r="KIV83" s="12"/>
      <c r="KIW83" s="12"/>
      <c r="KIX83" s="12"/>
      <c r="KIY83" s="12"/>
      <c r="KIZ83" s="12"/>
      <c r="KJA83" s="12"/>
      <c r="KJB83" s="12"/>
      <c r="KJC83" s="12"/>
      <c r="KJD83" s="12"/>
      <c r="KJE83" s="12"/>
      <c r="KJF83" s="12"/>
      <c r="KJG83" s="11"/>
      <c r="KJH83" s="15"/>
      <c r="KJI83" s="13"/>
      <c r="KJJ83" s="14"/>
      <c r="KJK83" s="14"/>
      <c r="KJL83" s="12"/>
      <c r="KJM83" s="12"/>
      <c r="KJN83" s="12"/>
      <c r="KJO83" s="12"/>
      <c r="KJP83" s="12"/>
      <c r="KJQ83" s="12"/>
      <c r="KJR83" s="12"/>
      <c r="KJS83" s="12"/>
      <c r="KJT83" s="12"/>
      <c r="KJU83" s="12"/>
      <c r="KJV83" s="12"/>
      <c r="KJW83" s="12"/>
      <c r="KJX83" s="11"/>
      <c r="KJY83" s="15"/>
      <c r="KJZ83" s="13"/>
      <c r="KKA83" s="14"/>
      <c r="KKB83" s="14"/>
      <c r="KKC83" s="12"/>
      <c r="KKD83" s="12"/>
      <c r="KKE83" s="12"/>
      <c r="KKF83" s="12"/>
      <c r="KKG83" s="12"/>
      <c r="KKH83" s="12"/>
      <c r="KKI83" s="12"/>
      <c r="KKJ83" s="12"/>
      <c r="KKK83" s="12"/>
      <c r="KKL83" s="12"/>
      <c r="KKM83" s="12"/>
      <c r="KKN83" s="12"/>
      <c r="KKO83" s="11"/>
      <c r="KKP83" s="15"/>
      <c r="KKQ83" s="13"/>
      <c r="KKR83" s="14"/>
      <c r="KKS83" s="14"/>
      <c r="KKT83" s="12"/>
      <c r="KKU83" s="12"/>
      <c r="KKV83" s="12"/>
      <c r="KKW83" s="12"/>
      <c r="KKX83" s="12"/>
      <c r="KKY83" s="12"/>
      <c r="KKZ83" s="12"/>
      <c r="KLA83" s="12"/>
      <c r="KLB83" s="12"/>
      <c r="KLC83" s="12"/>
      <c r="KLD83" s="12"/>
      <c r="KLE83" s="12"/>
      <c r="KLF83" s="11"/>
      <c r="KLG83" s="15"/>
      <c r="KLH83" s="13"/>
      <c r="KLI83" s="14"/>
      <c r="KLJ83" s="14"/>
      <c r="KLK83" s="12"/>
      <c r="KLL83" s="12"/>
      <c r="KLM83" s="12"/>
      <c r="KLN83" s="12"/>
      <c r="KLO83" s="12"/>
      <c r="KLP83" s="12"/>
      <c r="KLQ83" s="12"/>
      <c r="KLR83" s="12"/>
      <c r="KLS83" s="12"/>
      <c r="KLT83" s="12"/>
      <c r="KLU83" s="12"/>
      <c r="KLV83" s="12"/>
      <c r="KLW83" s="11"/>
      <c r="KLX83" s="15"/>
      <c r="KLY83" s="13"/>
      <c r="KLZ83" s="14"/>
      <c r="KMA83" s="14"/>
      <c r="KMB83" s="12"/>
      <c r="KMC83" s="12"/>
      <c r="KMD83" s="12"/>
      <c r="KME83" s="12"/>
      <c r="KMF83" s="12"/>
      <c r="KMG83" s="12"/>
      <c r="KMH83" s="12"/>
      <c r="KMI83" s="12"/>
      <c r="KMJ83" s="12"/>
      <c r="KMK83" s="12"/>
      <c r="KML83" s="12"/>
      <c r="KMM83" s="12"/>
      <c r="KMN83" s="11"/>
      <c r="KMO83" s="15"/>
      <c r="KMP83" s="13"/>
      <c r="KMQ83" s="14"/>
      <c r="KMR83" s="14"/>
      <c r="KMS83" s="12"/>
      <c r="KMT83" s="12"/>
      <c r="KMU83" s="12"/>
      <c r="KMV83" s="12"/>
      <c r="KMW83" s="12"/>
      <c r="KMX83" s="12"/>
      <c r="KMY83" s="12"/>
      <c r="KMZ83" s="12"/>
      <c r="KNA83" s="12"/>
      <c r="KNB83" s="12"/>
      <c r="KNC83" s="12"/>
      <c r="KND83" s="12"/>
      <c r="KNE83" s="11"/>
      <c r="KNF83" s="15"/>
      <c r="KNG83" s="13"/>
      <c r="KNH83" s="14"/>
      <c r="KNI83" s="14"/>
      <c r="KNJ83" s="12"/>
      <c r="KNK83" s="12"/>
      <c r="KNL83" s="12"/>
      <c r="KNM83" s="12"/>
      <c r="KNN83" s="12"/>
      <c r="KNO83" s="12"/>
      <c r="KNP83" s="12"/>
      <c r="KNQ83" s="12"/>
      <c r="KNR83" s="12"/>
      <c r="KNS83" s="12"/>
      <c r="KNT83" s="12"/>
      <c r="KNU83" s="12"/>
      <c r="KNV83" s="11"/>
      <c r="KNW83" s="15"/>
      <c r="KNX83" s="13"/>
      <c r="KNY83" s="14"/>
      <c r="KNZ83" s="14"/>
      <c r="KOA83" s="12"/>
      <c r="KOB83" s="12"/>
      <c r="KOC83" s="12"/>
      <c r="KOD83" s="12"/>
      <c r="KOE83" s="12"/>
      <c r="KOF83" s="12"/>
      <c r="KOG83" s="12"/>
      <c r="KOH83" s="12"/>
      <c r="KOI83" s="12"/>
      <c r="KOJ83" s="12"/>
      <c r="KOK83" s="12"/>
      <c r="KOL83" s="12"/>
      <c r="KOM83" s="11"/>
      <c r="KON83" s="15"/>
      <c r="KOO83" s="13"/>
      <c r="KOP83" s="14"/>
      <c r="KOQ83" s="14"/>
      <c r="KOR83" s="12"/>
      <c r="KOS83" s="12"/>
      <c r="KOT83" s="12"/>
      <c r="KOU83" s="12"/>
      <c r="KOV83" s="12"/>
      <c r="KOW83" s="12"/>
      <c r="KOX83" s="12"/>
      <c r="KOY83" s="12"/>
      <c r="KOZ83" s="12"/>
      <c r="KPA83" s="12"/>
      <c r="KPB83" s="12"/>
      <c r="KPC83" s="12"/>
      <c r="KPD83" s="11"/>
      <c r="KPE83" s="15"/>
      <c r="KPF83" s="13"/>
      <c r="KPG83" s="14"/>
      <c r="KPH83" s="14"/>
      <c r="KPI83" s="12"/>
      <c r="KPJ83" s="12"/>
      <c r="KPK83" s="12"/>
      <c r="KPL83" s="12"/>
      <c r="KPM83" s="12"/>
      <c r="KPN83" s="12"/>
      <c r="KPO83" s="12"/>
      <c r="KPP83" s="12"/>
      <c r="KPQ83" s="12"/>
      <c r="KPR83" s="12"/>
      <c r="KPS83" s="12"/>
      <c r="KPT83" s="12"/>
      <c r="KPU83" s="11"/>
      <c r="KPV83" s="15"/>
      <c r="KPW83" s="13"/>
      <c r="KPX83" s="14"/>
      <c r="KPY83" s="14"/>
      <c r="KPZ83" s="12"/>
      <c r="KQA83" s="12"/>
      <c r="KQB83" s="12"/>
      <c r="KQC83" s="12"/>
      <c r="KQD83" s="12"/>
      <c r="KQE83" s="12"/>
      <c r="KQF83" s="12"/>
      <c r="KQG83" s="12"/>
      <c r="KQH83" s="12"/>
      <c r="KQI83" s="12"/>
      <c r="KQJ83" s="12"/>
      <c r="KQK83" s="12"/>
      <c r="KQL83" s="11"/>
      <c r="KQM83" s="15"/>
      <c r="KQN83" s="13"/>
      <c r="KQO83" s="14"/>
      <c r="KQP83" s="14"/>
      <c r="KQQ83" s="12"/>
      <c r="KQR83" s="12"/>
      <c r="KQS83" s="12"/>
      <c r="KQT83" s="12"/>
      <c r="KQU83" s="12"/>
      <c r="KQV83" s="12"/>
      <c r="KQW83" s="12"/>
      <c r="KQX83" s="12"/>
      <c r="KQY83" s="12"/>
      <c r="KQZ83" s="12"/>
      <c r="KRA83" s="12"/>
      <c r="KRB83" s="12"/>
      <c r="KRC83" s="11"/>
      <c r="KRD83" s="15"/>
      <c r="KRE83" s="13"/>
      <c r="KRF83" s="14"/>
      <c r="KRG83" s="14"/>
      <c r="KRH83" s="12"/>
      <c r="KRI83" s="12"/>
      <c r="KRJ83" s="12"/>
      <c r="KRK83" s="12"/>
      <c r="KRL83" s="12"/>
      <c r="KRM83" s="12"/>
      <c r="KRN83" s="12"/>
      <c r="KRO83" s="12"/>
      <c r="KRP83" s="12"/>
      <c r="KRQ83" s="12"/>
      <c r="KRR83" s="12"/>
      <c r="KRS83" s="12"/>
      <c r="KRT83" s="11"/>
      <c r="KRU83" s="15"/>
      <c r="KRV83" s="13"/>
      <c r="KRW83" s="14"/>
      <c r="KRX83" s="14"/>
      <c r="KRY83" s="12"/>
      <c r="KRZ83" s="12"/>
      <c r="KSA83" s="12"/>
      <c r="KSB83" s="12"/>
      <c r="KSC83" s="12"/>
      <c r="KSD83" s="12"/>
      <c r="KSE83" s="12"/>
      <c r="KSF83" s="12"/>
      <c r="KSG83" s="12"/>
      <c r="KSH83" s="12"/>
      <c r="KSI83" s="12"/>
      <c r="KSJ83" s="12"/>
      <c r="KSK83" s="11"/>
      <c r="KSL83" s="15"/>
      <c r="KSM83" s="13"/>
      <c r="KSN83" s="14"/>
      <c r="KSO83" s="14"/>
      <c r="KSP83" s="12"/>
      <c r="KSQ83" s="12"/>
      <c r="KSR83" s="12"/>
      <c r="KSS83" s="12"/>
      <c r="KST83" s="12"/>
      <c r="KSU83" s="12"/>
      <c r="KSV83" s="12"/>
      <c r="KSW83" s="12"/>
      <c r="KSX83" s="12"/>
      <c r="KSY83" s="12"/>
      <c r="KSZ83" s="12"/>
      <c r="KTA83" s="12"/>
      <c r="KTB83" s="11"/>
      <c r="KTC83" s="15"/>
      <c r="KTD83" s="13"/>
      <c r="KTE83" s="14"/>
      <c r="KTF83" s="14"/>
      <c r="KTG83" s="12"/>
      <c r="KTH83" s="12"/>
      <c r="KTI83" s="12"/>
      <c r="KTJ83" s="12"/>
      <c r="KTK83" s="12"/>
      <c r="KTL83" s="12"/>
      <c r="KTM83" s="12"/>
      <c r="KTN83" s="12"/>
      <c r="KTO83" s="12"/>
      <c r="KTP83" s="12"/>
      <c r="KTQ83" s="12"/>
      <c r="KTR83" s="12"/>
      <c r="KTS83" s="11"/>
      <c r="KTT83" s="15"/>
      <c r="KTU83" s="13"/>
      <c r="KTV83" s="14"/>
      <c r="KTW83" s="14"/>
      <c r="KTX83" s="12"/>
      <c r="KTY83" s="12"/>
      <c r="KTZ83" s="12"/>
      <c r="KUA83" s="12"/>
      <c r="KUB83" s="12"/>
      <c r="KUC83" s="12"/>
      <c r="KUD83" s="12"/>
      <c r="KUE83" s="12"/>
      <c r="KUF83" s="12"/>
      <c r="KUG83" s="12"/>
      <c r="KUH83" s="12"/>
      <c r="KUI83" s="12"/>
      <c r="KUJ83" s="11"/>
      <c r="KUK83" s="15"/>
      <c r="KUL83" s="13"/>
      <c r="KUM83" s="14"/>
      <c r="KUN83" s="14"/>
      <c r="KUO83" s="12"/>
      <c r="KUP83" s="12"/>
      <c r="KUQ83" s="12"/>
      <c r="KUR83" s="12"/>
      <c r="KUS83" s="12"/>
      <c r="KUT83" s="12"/>
      <c r="KUU83" s="12"/>
      <c r="KUV83" s="12"/>
      <c r="KUW83" s="12"/>
      <c r="KUX83" s="12"/>
      <c r="KUY83" s="12"/>
      <c r="KUZ83" s="12"/>
      <c r="KVA83" s="11"/>
      <c r="KVB83" s="15"/>
      <c r="KVC83" s="13"/>
      <c r="KVD83" s="14"/>
      <c r="KVE83" s="14"/>
      <c r="KVF83" s="12"/>
      <c r="KVG83" s="12"/>
      <c r="KVH83" s="12"/>
      <c r="KVI83" s="12"/>
      <c r="KVJ83" s="12"/>
      <c r="KVK83" s="12"/>
      <c r="KVL83" s="12"/>
      <c r="KVM83" s="12"/>
      <c r="KVN83" s="12"/>
      <c r="KVO83" s="12"/>
      <c r="KVP83" s="12"/>
      <c r="KVQ83" s="12"/>
      <c r="KVR83" s="11"/>
      <c r="KVS83" s="15"/>
      <c r="KVT83" s="13"/>
      <c r="KVU83" s="14"/>
      <c r="KVV83" s="14"/>
      <c r="KVW83" s="12"/>
      <c r="KVX83" s="12"/>
      <c r="KVY83" s="12"/>
      <c r="KVZ83" s="12"/>
      <c r="KWA83" s="12"/>
      <c r="KWB83" s="12"/>
      <c r="KWC83" s="12"/>
      <c r="KWD83" s="12"/>
      <c r="KWE83" s="12"/>
      <c r="KWF83" s="12"/>
      <c r="KWG83" s="12"/>
      <c r="KWH83" s="12"/>
      <c r="KWI83" s="11"/>
      <c r="KWJ83" s="15"/>
      <c r="KWK83" s="13"/>
      <c r="KWL83" s="14"/>
      <c r="KWM83" s="14"/>
      <c r="KWN83" s="12"/>
      <c r="KWO83" s="12"/>
      <c r="KWP83" s="12"/>
      <c r="KWQ83" s="12"/>
      <c r="KWR83" s="12"/>
      <c r="KWS83" s="12"/>
      <c r="KWT83" s="12"/>
      <c r="KWU83" s="12"/>
      <c r="KWV83" s="12"/>
      <c r="KWW83" s="12"/>
      <c r="KWX83" s="12"/>
      <c r="KWY83" s="12"/>
      <c r="KWZ83" s="11"/>
      <c r="KXA83" s="15"/>
      <c r="KXB83" s="13"/>
      <c r="KXC83" s="14"/>
      <c r="KXD83" s="14"/>
      <c r="KXE83" s="12"/>
      <c r="KXF83" s="12"/>
      <c r="KXG83" s="12"/>
      <c r="KXH83" s="12"/>
      <c r="KXI83" s="12"/>
      <c r="KXJ83" s="12"/>
      <c r="KXK83" s="12"/>
      <c r="KXL83" s="12"/>
      <c r="KXM83" s="12"/>
      <c r="KXN83" s="12"/>
      <c r="KXO83" s="12"/>
      <c r="KXP83" s="12"/>
      <c r="KXQ83" s="11"/>
      <c r="KXR83" s="15"/>
      <c r="KXS83" s="13"/>
      <c r="KXT83" s="14"/>
      <c r="KXU83" s="14"/>
      <c r="KXV83" s="12"/>
      <c r="KXW83" s="12"/>
      <c r="KXX83" s="12"/>
      <c r="KXY83" s="12"/>
      <c r="KXZ83" s="12"/>
      <c r="KYA83" s="12"/>
      <c r="KYB83" s="12"/>
      <c r="KYC83" s="12"/>
      <c r="KYD83" s="12"/>
      <c r="KYE83" s="12"/>
      <c r="KYF83" s="12"/>
      <c r="KYG83" s="12"/>
      <c r="KYH83" s="11"/>
      <c r="KYI83" s="15"/>
      <c r="KYJ83" s="13"/>
      <c r="KYK83" s="14"/>
      <c r="KYL83" s="14"/>
      <c r="KYM83" s="12"/>
      <c r="KYN83" s="12"/>
      <c r="KYO83" s="12"/>
      <c r="KYP83" s="12"/>
      <c r="KYQ83" s="12"/>
      <c r="KYR83" s="12"/>
      <c r="KYS83" s="12"/>
      <c r="KYT83" s="12"/>
      <c r="KYU83" s="12"/>
      <c r="KYV83" s="12"/>
      <c r="KYW83" s="12"/>
      <c r="KYX83" s="12"/>
      <c r="KYY83" s="11"/>
      <c r="KYZ83" s="15"/>
      <c r="KZA83" s="13"/>
      <c r="KZB83" s="14"/>
      <c r="KZC83" s="14"/>
      <c r="KZD83" s="12"/>
      <c r="KZE83" s="12"/>
      <c r="KZF83" s="12"/>
      <c r="KZG83" s="12"/>
      <c r="KZH83" s="12"/>
      <c r="KZI83" s="12"/>
      <c r="KZJ83" s="12"/>
      <c r="KZK83" s="12"/>
      <c r="KZL83" s="12"/>
      <c r="KZM83" s="12"/>
      <c r="KZN83" s="12"/>
      <c r="KZO83" s="12"/>
      <c r="KZP83" s="11"/>
      <c r="KZQ83" s="15"/>
      <c r="KZR83" s="13"/>
      <c r="KZS83" s="14"/>
      <c r="KZT83" s="14"/>
      <c r="KZU83" s="12"/>
      <c r="KZV83" s="12"/>
      <c r="KZW83" s="12"/>
      <c r="KZX83" s="12"/>
      <c r="KZY83" s="12"/>
      <c r="KZZ83" s="12"/>
      <c r="LAA83" s="12"/>
      <c r="LAB83" s="12"/>
      <c r="LAC83" s="12"/>
      <c r="LAD83" s="12"/>
      <c r="LAE83" s="12"/>
      <c r="LAF83" s="12"/>
      <c r="LAG83" s="11"/>
      <c r="LAH83" s="15"/>
      <c r="LAI83" s="13"/>
      <c r="LAJ83" s="14"/>
      <c r="LAK83" s="14"/>
      <c r="LAL83" s="12"/>
      <c r="LAM83" s="12"/>
      <c r="LAN83" s="12"/>
      <c r="LAO83" s="12"/>
      <c r="LAP83" s="12"/>
      <c r="LAQ83" s="12"/>
      <c r="LAR83" s="12"/>
      <c r="LAS83" s="12"/>
      <c r="LAT83" s="12"/>
      <c r="LAU83" s="12"/>
      <c r="LAV83" s="12"/>
      <c r="LAW83" s="12"/>
      <c r="LAX83" s="11"/>
      <c r="LAY83" s="15"/>
      <c r="LAZ83" s="13"/>
      <c r="LBA83" s="14"/>
      <c r="LBB83" s="14"/>
      <c r="LBC83" s="12"/>
      <c r="LBD83" s="12"/>
      <c r="LBE83" s="12"/>
      <c r="LBF83" s="12"/>
      <c r="LBG83" s="12"/>
      <c r="LBH83" s="12"/>
      <c r="LBI83" s="12"/>
      <c r="LBJ83" s="12"/>
      <c r="LBK83" s="12"/>
      <c r="LBL83" s="12"/>
      <c r="LBM83" s="12"/>
      <c r="LBN83" s="12"/>
      <c r="LBO83" s="11"/>
      <c r="LBP83" s="15"/>
      <c r="LBQ83" s="13"/>
      <c r="LBR83" s="14"/>
      <c r="LBS83" s="14"/>
      <c r="LBT83" s="12"/>
      <c r="LBU83" s="12"/>
      <c r="LBV83" s="12"/>
      <c r="LBW83" s="12"/>
      <c r="LBX83" s="12"/>
      <c r="LBY83" s="12"/>
      <c r="LBZ83" s="12"/>
      <c r="LCA83" s="12"/>
      <c r="LCB83" s="12"/>
      <c r="LCC83" s="12"/>
      <c r="LCD83" s="12"/>
      <c r="LCE83" s="12"/>
      <c r="LCF83" s="11"/>
      <c r="LCG83" s="15"/>
      <c r="LCH83" s="13"/>
      <c r="LCI83" s="14"/>
      <c r="LCJ83" s="14"/>
      <c r="LCK83" s="12"/>
      <c r="LCL83" s="12"/>
      <c r="LCM83" s="12"/>
      <c r="LCN83" s="12"/>
      <c r="LCO83" s="12"/>
      <c r="LCP83" s="12"/>
      <c r="LCQ83" s="12"/>
      <c r="LCR83" s="12"/>
      <c r="LCS83" s="12"/>
      <c r="LCT83" s="12"/>
      <c r="LCU83" s="12"/>
      <c r="LCV83" s="12"/>
      <c r="LCW83" s="11"/>
      <c r="LCX83" s="15"/>
      <c r="LCY83" s="13"/>
      <c r="LCZ83" s="14"/>
      <c r="LDA83" s="14"/>
      <c r="LDB83" s="12"/>
      <c r="LDC83" s="12"/>
      <c r="LDD83" s="12"/>
      <c r="LDE83" s="12"/>
      <c r="LDF83" s="12"/>
      <c r="LDG83" s="12"/>
      <c r="LDH83" s="12"/>
      <c r="LDI83" s="12"/>
      <c r="LDJ83" s="12"/>
      <c r="LDK83" s="12"/>
      <c r="LDL83" s="12"/>
      <c r="LDM83" s="12"/>
      <c r="LDN83" s="11"/>
      <c r="LDO83" s="15"/>
      <c r="LDP83" s="13"/>
      <c r="LDQ83" s="14"/>
      <c r="LDR83" s="14"/>
      <c r="LDS83" s="12"/>
      <c r="LDT83" s="12"/>
      <c r="LDU83" s="12"/>
      <c r="LDV83" s="12"/>
      <c r="LDW83" s="12"/>
      <c r="LDX83" s="12"/>
      <c r="LDY83" s="12"/>
      <c r="LDZ83" s="12"/>
      <c r="LEA83" s="12"/>
      <c r="LEB83" s="12"/>
      <c r="LEC83" s="12"/>
      <c r="LED83" s="12"/>
      <c r="LEE83" s="11"/>
      <c r="LEF83" s="15"/>
      <c r="LEG83" s="13"/>
      <c r="LEH83" s="14"/>
      <c r="LEI83" s="14"/>
      <c r="LEJ83" s="12"/>
      <c r="LEK83" s="12"/>
      <c r="LEL83" s="12"/>
      <c r="LEM83" s="12"/>
      <c r="LEN83" s="12"/>
      <c r="LEO83" s="12"/>
      <c r="LEP83" s="12"/>
      <c r="LEQ83" s="12"/>
      <c r="LER83" s="12"/>
      <c r="LES83" s="12"/>
      <c r="LET83" s="12"/>
      <c r="LEU83" s="12"/>
      <c r="LEV83" s="11"/>
      <c r="LEW83" s="15"/>
      <c r="LEX83" s="13"/>
      <c r="LEY83" s="14"/>
      <c r="LEZ83" s="14"/>
      <c r="LFA83" s="12"/>
      <c r="LFB83" s="12"/>
      <c r="LFC83" s="12"/>
      <c r="LFD83" s="12"/>
      <c r="LFE83" s="12"/>
      <c r="LFF83" s="12"/>
      <c r="LFG83" s="12"/>
      <c r="LFH83" s="12"/>
      <c r="LFI83" s="12"/>
      <c r="LFJ83" s="12"/>
      <c r="LFK83" s="12"/>
      <c r="LFL83" s="12"/>
      <c r="LFM83" s="11"/>
      <c r="LFN83" s="15"/>
      <c r="LFO83" s="13"/>
      <c r="LFP83" s="14"/>
      <c r="LFQ83" s="14"/>
      <c r="LFR83" s="12"/>
      <c r="LFS83" s="12"/>
      <c r="LFT83" s="12"/>
      <c r="LFU83" s="12"/>
      <c r="LFV83" s="12"/>
      <c r="LFW83" s="12"/>
      <c r="LFX83" s="12"/>
      <c r="LFY83" s="12"/>
      <c r="LFZ83" s="12"/>
      <c r="LGA83" s="12"/>
      <c r="LGB83" s="12"/>
      <c r="LGC83" s="12"/>
      <c r="LGD83" s="11"/>
      <c r="LGE83" s="15"/>
      <c r="LGF83" s="13"/>
      <c r="LGG83" s="14"/>
      <c r="LGH83" s="14"/>
      <c r="LGI83" s="12"/>
      <c r="LGJ83" s="12"/>
      <c r="LGK83" s="12"/>
      <c r="LGL83" s="12"/>
      <c r="LGM83" s="12"/>
      <c r="LGN83" s="12"/>
      <c r="LGO83" s="12"/>
      <c r="LGP83" s="12"/>
      <c r="LGQ83" s="12"/>
      <c r="LGR83" s="12"/>
      <c r="LGS83" s="12"/>
      <c r="LGT83" s="12"/>
      <c r="LGU83" s="11"/>
      <c r="LGV83" s="15"/>
      <c r="LGW83" s="13"/>
      <c r="LGX83" s="14"/>
      <c r="LGY83" s="14"/>
      <c r="LGZ83" s="12"/>
      <c r="LHA83" s="12"/>
      <c r="LHB83" s="12"/>
      <c r="LHC83" s="12"/>
      <c r="LHD83" s="12"/>
      <c r="LHE83" s="12"/>
      <c r="LHF83" s="12"/>
      <c r="LHG83" s="12"/>
      <c r="LHH83" s="12"/>
      <c r="LHI83" s="12"/>
      <c r="LHJ83" s="12"/>
      <c r="LHK83" s="12"/>
      <c r="LHL83" s="11"/>
      <c r="LHM83" s="15"/>
      <c r="LHN83" s="13"/>
      <c r="LHO83" s="14"/>
      <c r="LHP83" s="14"/>
      <c r="LHQ83" s="12"/>
      <c r="LHR83" s="12"/>
      <c r="LHS83" s="12"/>
      <c r="LHT83" s="12"/>
      <c r="LHU83" s="12"/>
      <c r="LHV83" s="12"/>
      <c r="LHW83" s="12"/>
      <c r="LHX83" s="12"/>
      <c r="LHY83" s="12"/>
      <c r="LHZ83" s="12"/>
      <c r="LIA83" s="12"/>
      <c r="LIB83" s="12"/>
      <c r="LIC83" s="11"/>
      <c r="LID83" s="15"/>
      <c r="LIE83" s="13"/>
      <c r="LIF83" s="14"/>
      <c r="LIG83" s="14"/>
      <c r="LIH83" s="12"/>
      <c r="LII83" s="12"/>
      <c r="LIJ83" s="12"/>
      <c r="LIK83" s="12"/>
      <c r="LIL83" s="12"/>
      <c r="LIM83" s="12"/>
      <c r="LIN83" s="12"/>
      <c r="LIO83" s="12"/>
      <c r="LIP83" s="12"/>
      <c r="LIQ83" s="12"/>
      <c r="LIR83" s="12"/>
      <c r="LIS83" s="12"/>
      <c r="LIT83" s="11"/>
      <c r="LIU83" s="15"/>
      <c r="LIV83" s="13"/>
      <c r="LIW83" s="14"/>
      <c r="LIX83" s="14"/>
      <c r="LIY83" s="12"/>
      <c r="LIZ83" s="12"/>
      <c r="LJA83" s="12"/>
      <c r="LJB83" s="12"/>
      <c r="LJC83" s="12"/>
      <c r="LJD83" s="12"/>
      <c r="LJE83" s="12"/>
      <c r="LJF83" s="12"/>
      <c r="LJG83" s="12"/>
      <c r="LJH83" s="12"/>
      <c r="LJI83" s="12"/>
      <c r="LJJ83" s="12"/>
      <c r="LJK83" s="11"/>
      <c r="LJL83" s="15"/>
      <c r="LJM83" s="13"/>
      <c r="LJN83" s="14"/>
      <c r="LJO83" s="14"/>
      <c r="LJP83" s="12"/>
      <c r="LJQ83" s="12"/>
      <c r="LJR83" s="12"/>
      <c r="LJS83" s="12"/>
      <c r="LJT83" s="12"/>
      <c r="LJU83" s="12"/>
      <c r="LJV83" s="12"/>
      <c r="LJW83" s="12"/>
      <c r="LJX83" s="12"/>
      <c r="LJY83" s="12"/>
      <c r="LJZ83" s="12"/>
      <c r="LKA83" s="12"/>
      <c r="LKB83" s="11"/>
      <c r="LKC83" s="15"/>
      <c r="LKD83" s="13"/>
      <c r="LKE83" s="14"/>
      <c r="LKF83" s="14"/>
      <c r="LKG83" s="12"/>
      <c r="LKH83" s="12"/>
      <c r="LKI83" s="12"/>
      <c r="LKJ83" s="12"/>
      <c r="LKK83" s="12"/>
      <c r="LKL83" s="12"/>
      <c r="LKM83" s="12"/>
      <c r="LKN83" s="12"/>
      <c r="LKO83" s="12"/>
      <c r="LKP83" s="12"/>
      <c r="LKQ83" s="12"/>
      <c r="LKR83" s="12"/>
      <c r="LKS83" s="11"/>
      <c r="LKT83" s="15"/>
      <c r="LKU83" s="13"/>
      <c r="LKV83" s="14"/>
      <c r="LKW83" s="14"/>
      <c r="LKX83" s="12"/>
      <c r="LKY83" s="12"/>
      <c r="LKZ83" s="12"/>
      <c r="LLA83" s="12"/>
      <c r="LLB83" s="12"/>
      <c r="LLC83" s="12"/>
      <c r="LLD83" s="12"/>
      <c r="LLE83" s="12"/>
      <c r="LLF83" s="12"/>
      <c r="LLG83" s="12"/>
      <c r="LLH83" s="12"/>
      <c r="LLI83" s="12"/>
      <c r="LLJ83" s="11"/>
      <c r="LLK83" s="15"/>
      <c r="LLL83" s="13"/>
      <c r="LLM83" s="14"/>
      <c r="LLN83" s="14"/>
      <c r="LLO83" s="12"/>
      <c r="LLP83" s="12"/>
      <c r="LLQ83" s="12"/>
      <c r="LLR83" s="12"/>
      <c r="LLS83" s="12"/>
      <c r="LLT83" s="12"/>
      <c r="LLU83" s="12"/>
      <c r="LLV83" s="12"/>
      <c r="LLW83" s="12"/>
      <c r="LLX83" s="12"/>
      <c r="LLY83" s="12"/>
      <c r="LLZ83" s="12"/>
      <c r="LMA83" s="11"/>
      <c r="LMB83" s="15"/>
      <c r="LMC83" s="13"/>
      <c r="LMD83" s="14"/>
      <c r="LME83" s="14"/>
      <c r="LMF83" s="12"/>
      <c r="LMG83" s="12"/>
      <c r="LMH83" s="12"/>
      <c r="LMI83" s="12"/>
      <c r="LMJ83" s="12"/>
      <c r="LMK83" s="12"/>
      <c r="LML83" s="12"/>
      <c r="LMM83" s="12"/>
      <c r="LMN83" s="12"/>
      <c r="LMO83" s="12"/>
      <c r="LMP83" s="12"/>
      <c r="LMQ83" s="12"/>
      <c r="LMR83" s="11"/>
      <c r="LMS83" s="15"/>
      <c r="LMT83" s="13"/>
      <c r="LMU83" s="14"/>
      <c r="LMV83" s="14"/>
      <c r="LMW83" s="12"/>
      <c r="LMX83" s="12"/>
      <c r="LMY83" s="12"/>
      <c r="LMZ83" s="12"/>
      <c r="LNA83" s="12"/>
      <c r="LNB83" s="12"/>
      <c r="LNC83" s="12"/>
      <c r="LND83" s="12"/>
      <c r="LNE83" s="12"/>
      <c r="LNF83" s="12"/>
      <c r="LNG83" s="12"/>
      <c r="LNH83" s="12"/>
      <c r="LNI83" s="11"/>
      <c r="LNJ83" s="15"/>
      <c r="LNK83" s="13"/>
      <c r="LNL83" s="14"/>
      <c r="LNM83" s="14"/>
      <c r="LNN83" s="12"/>
      <c r="LNO83" s="12"/>
      <c r="LNP83" s="12"/>
      <c r="LNQ83" s="12"/>
      <c r="LNR83" s="12"/>
      <c r="LNS83" s="12"/>
      <c r="LNT83" s="12"/>
      <c r="LNU83" s="12"/>
      <c r="LNV83" s="12"/>
      <c r="LNW83" s="12"/>
      <c r="LNX83" s="12"/>
      <c r="LNY83" s="12"/>
      <c r="LNZ83" s="11"/>
      <c r="LOA83" s="15"/>
      <c r="LOB83" s="13"/>
      <c r="LOC83" s="14"/>
      <c r="LOD83" s="14"/>
      <c r="LOE83" s="12"/>
      <c r="LOF83" s="12"/>
      <c r="LOG83" s="12"/>
      <c r="LOH83" s="12"/>
      <c r="LOI83" s="12"/>
      <c r="LOJ83" s="12"/>
      <c r="LOK83" s="12"/>
      <c r="LOL83" s="12"/>
      <c r="LOM83" s="12"/>
      <c r="LON83" s="12"/>
      <c r="LOO83" s="12"/>
      <c r="LOP83" s="12"/>
      <c r="LOQ83" s="11"/>
      <c r="LOR83" s="15"/>
      <c r="LOS83" s="13"/>
      <c r="LOT83" s="14"/>
      <c r="LOU83" s="14"/>
      <c r="LOV83" s="12"/>
      <c r="LOW83" s="12"/>
      <c r="LOX83" s="12"/>
      <c r="LOY83" s="12"/>
      <c r="LOZ83" s="12"/>
      <c r="LPA83" s="12"/>
      <c r="LPB83" s="12"/>
      <c r="LPC83" s="12"/>
      <c r="LPD83" s="12"/>
      <c r="LPE83" s="12"/>
      <c r="LPF83" s="12"/>
      <c r="LPG83" s="12"/>
      <c r="LPH83" s="11"/>
      <c r="LPI83" s="15"/>
      <c r="LPJ83" s="13"/>
      <c r="LPK83" s="14"/>
      <c r="LPL83" s="14"/>
      <c r="LPM83" s="12"/>
      <c r="LPN83" s="12"/>
      <c r="LPO83" s="12"/>
      <c r="LPP83" s="12"/>
      <c r="LPQ83" s="12"/>
      <c r="LPR83" s="12"/>
      <c r="LPS83" s="12"/>
      <c r="LPT83" s="12"/>
      <c r="LPU83" s="12"/>
      <c r="LPV83" s="12"/>
      <c r="LPW83" s="12"/>
      <c r="LPX83" s="12"/>
      <c r="LPY83" s="11"/>
      <c r="LPZ83" s="15"/>
      <c r="LQA83" s="13"/>
      <c r="LQB83" s="14"/>
      <c r="LQC83" s="14"/>
      <c r="LQD83" s="12"/>
      <c r="LQE83" s="12"/>
      <c r="LQF83" s="12"/>
      <c r="LQG83" s="12"/>
      <c r="LQH83" s="12"/>
      <c r="LQI83" s="12"/>
      <c r="LQJ83" s="12"/>
      <c r="LQK83" s="12"/>
      <c r="LQL83" s="12"/>
      <c r="LQM83" s="12"/>
      <c r="LQN83" s="12"/>
      <c r="LQO83" s="12"/>
      <c r="LQP83" s="11"/>
      <c r="LQQ83" s="15"/>
      <c r="LQR83" s="13"/>
      <c r="LQS83" s="14"/>
      <c r="LQT83" s="14"/>
      <c r="LQU83" s="12"/>
      <c r="LQV83" s="12"/>
      <c r="LQW83" s="12"/>
      <c r="LQX83" s="12"/>
      <c r="LQY83" s="12"/>
      <c r="LQZ83" s="12"/>
      <c r="LRA83" s="12"/>
      <c r="LRB83" s="12"/>
      <c r="LRC83" s="12"/>
      <c r="LRD83" s="12"/>
      <c r="LRE83" s="12"/>
      <c r="LRF83" s="12"/>
      <c r="LRG83" s="11"/>
      <c r="LRH83" s="15"/>
      <c r="LRI83" s="13"/>
      <c r="LRJ83" s="14"/>
      <c r="LRK83" s="14"/>
      <c r="LRL83" s="12"/>
      <c r="LRM83" s="12"/>
      <c r="LRN83" s="12"/>
      <c r="LRO83" s="12"/>
      <c r="LRP83" s="12"/>
      <c r="LRQ83" s="12"/>
      <c r="LRR83" s="12"/>
      <c r="LRS83" s="12"/>
      <c r="LRT83" s="12"/>
      <c r="LRU83" s="12"/>
      <c r="LRV83" s="12"/>
      <c r="LRW83" s="12"/>
      <c r="LRX83" s="11"/>
      <c r="LRY83" s="15"/>
      <c r="LRZ83" s="13"/>
      <c r="LSA83" s="14"/>
      <c r="LSB83" s="14"/>
      <c r="LSC83" s="12"/>
      <c r="LSD83" s="12"/>
      <c r="LSE83" s="12"/>
      <c r="LSF83" s="12"/>
      <c r="LSG83" s="12"/>
      <c r="LSH83" s="12"/>
      <c r="LSI83" s="12"/>
      <c r="LSJ83" s="12"/>
      <c r="LSK83" s="12"/>
      <c r="LSL83" s="12"/>
      <c r="LSM83" s="12"/>
      <c r="LSN83" s="12"/>
      <c r="LSO83" s="11"/>
      <c r="LSP83" s="15"/>
      <c r="LSQ83" s="13"/>
      <c r="LSR83" s="14"/>
      <c r="LSS83" s="14"/>
      <c r="LST83" s="12"/>
      <c r="LSU83" s="12"/>
      <c r="LSV83" s="12"/>
      <c r="LSW83" s="12"/>
      <c r="LSX83" s="12"/>
      <c r="LSY83" s="12"/>
      <c r="LSZ83" s="12"/>
      <c r="LTA83" s="12"/>
      <c r="LTB83" s="12"/>
      <c r="LTC83" s="12"/>
      <c r="LTD83" s="12"/>
      <c r="LTE83" s="12"/>
      <c r="LTF83" s="11"/>
      <c r="LTG83" s="15"/>
      <c r="LTH83" s="13"/>
      <c r="LTI83" s="14"/>
      <c r="LTJ83" s="14"/>
      <c r="LTK83" s="12"/>
      <c r="LTL83" s="12"/>
      <c r="LTM83" s="12"/>
      <c r="LTN83" s="12"/>
      <c r="LTO83" s="12"/>
      <c r="LTP83" s="12"/>
      <c r="LTQ83" s="12"/>
      <c r="LTR83" s="12"/>
      <c r="LTS83" s="12"/>
      <c r="LTT83" s="12"/>
      <c r="LTU83" s="12"/>
      <c r="LTV83" s="12"/>
      <c r="LTW83" s="11"/>
      <c r="LTX83" s="15"/>
      <c r="LTY83" s="13"/>
      <c r="LTZ83" s="14"/>
      <c r="LUA83" s="14"/>
      <c r="LUB83" s="12"/>
      <c r="LUC83" s="12"/>
      <c r="LUD83" s="12"/>
      <c r="LUE83" s="12"/>
      <c r="LUF83" s="12"/>
      <c r="LUG83" s="12"/>
      <c r="LUH83" s="12"/>
      <c r="LUI83" s="12"/>
      <c r="LUJ83" s="12"/>
      <c r="LUK83" s="12"/>
      <c r="LUL83" s="12"/>
      <c r="LUM83" s="12"/>
      <c r="LUN83" s="11"/>
      <c r="LUO83" s="15"/>
      <c r="LUP83" s="13"/>
      <c r="LUQ83" s="14"/>
      <c r="LUR83" s="14"/>
      <c r="LUS83" s="12"/>
      <c r="LUT83" s="12"/>
      <c r="LUU83" s="12"/>
      <c r="LUV83" s="12"/>
      <c r="LUW83" s="12"/>
      <c r="LUX83" s="12"/>
      <c r="LUY83" s="12"/>
      <c r="LUZ83" s="12"/>
      <c r="LVA83" s="12"/>
      <c r="LVB83" s="12"/>
      <c r="LVC83" s="12"/>
      <c r="LVD83" s="12"/>
      <c r="LVE83" s="11"/>
      <c r="LVF83" s="15"/>
      <c r="LVG83" s="13"/>
      <c r="LVH83" s="14"/>
      <c r="LVI83" s="14"/>
      <c r="LVJ83" s="12"/>
      <c r="LVK83" s="12"/>
      <c r="LVL83" s="12"/>
      <c r="LVM83" s="12"/>
      <c r="LVN83" s="12"/>
      <c r="LVO83" s="12"/>
      <c r="LVP83" s="12"/>
      <c r="LVQ83" s="12"/>
      <c r="LVR83" s="12"/>
      <c r="LVS83" s="12"/>
      <c r="LVT83" s="12"/>
      <c r="LVU83" s="12"/>
      <c r="LVV83" s="11"/>
      <c r="LVW83" s="15"/>
      <c r="LVX83" s="13"/>
      <c r="LVY83" s="14"/>
      <c r="LVZ83" s="14"/>
      <c r="LWA83" s="12"/>
      <c r="LWB83" s="12"/>
      <c r="LWC83" s="12"/>
      <c r="LWD83" s="12"/>
      <c r="LWE83" s="12"/>
      <c r="LWF83" s="12"/>
      <c r="LWG83" s="12"/>
      <c r="LWH83" s="12"/>
      <c r="LWI83" s="12"/>
      <c r="LWJ83" s="12"/>
      <c r="LWK83" s="12"/>
      <c r="LWL83" s="12"/>
      <c r="LWM83" s="11"/>
      <c r="LWN83" s="15"/>
      <c r="LWO83" s="13"/>
      <c r="LWP83" s="14"/>
      <c r="LWQ83" s="14"/>
      <c r="LWR83" s="12"/>
      <c r="LWS83" s="12"/>
      <c r="LWT83" s="12"/>
      <c r="LWU83" s="12"/>
      <c r="LWV83" s="12"/>
      <c r="LWW83" s="12"/>
      <c r="LWX83" s="12"/>
      <c r="LWY83" s="12"/>
      <c r="LWZ83" s="12"/>
      <c r="LXA83" s="12"/>
      <c r="LXB83" s="12"/>
      <c r="LXC83" s="12"/>
      <c r="LXD83" s="11"/>
      <c r="LXE83" s="15"/>
      <c r="LXF83" s="13"/>
      <c r="LXG83" s="14"/>
      <c r="LXH83" s="14"/>
      <c r="LXI83" s="12"/>
      <c r="LXJ83" s="12"/>
      <c r="LXK83" s="12"/>
      <c r="LXL83" s="12"/>
      <c r="LXM83" s="12"/>
      <c r="LXN83" s="12"/>
      <c r="LXO83" s="12"/>
      <c r="LXP83" s="12"/>
      <c r="LXQ83" s="12"/>
      <c r="LXR83" s="12"/>
      <c r="LXS83" s="12"/>
      <c r="LXT83" s="12"/>
      <c r="LXU83" s="11"/>
      <c r="LXV83" s="15"/>
      <c r="LXW83" s="13"/>
      <c r="LXX83" s="14"/>
      <c r="LXY83" s="14"/>
      <c r="LXZ83" s="12"/>
      <c r="LYA83" s="12"/>
      <c r="LYB83" s="12"/>
      <c r="LYC83" s="12"/>
      <c r="LYD83" s="12"/>
      <c r="LYE83" s="12"/>
      <c r="LYF83" s="12"/>
      <c r="LYG83" s="12"/>
      <c r="LYH83" s="12"/>
      <c r="LYI83" s="12"/>
      <c r="LYJ83" s="12"/>
      <c r="LYK83" s="12"/>
      <c r="LYL83" s="11"/>
      <c r="LYM83" s="15"/>
      <c r="LYN83" s="13"/>
      <c r="LYO83" s="14"/>
      <c r="LYP83" s="14"/>
      <c r="LYQ83" s="12"/>
      <c r="LYR83" s="12"/>
      <c r="LYS83" s="12"/>
      <c r="LYT83" s="12"/>
      <c r="LYU83" s="12"/>
      <c r="LYV83" s="12"/>
      <c r="LYW83" s="12"/>
      <c r="LYX83" s="12"/>
      <c r="LYY83" s="12"/>
      <c r="LYZ83" s="12"/>
      <c r="LZA83" s="12"/>
      <c r="LZB83" s="12"/>
      <c r="LZC83" s="11"/>
      <c r="LZD83" s="15"/>
      <c r="LZE83" s="13"/>
      <c r="LZF83" s="14"/>
      <c r="LZG83" s="14"/>
      <c r="LZH83" s="12"/>
      <c r="LZI83" s="12"/>
      <c r="LZJ83" s="12"/>
      <c r="LZK83" s="12"/>
      <c r="LZL83" s="12"/>
      <c r="LZM83" s="12"/>
      <c r="LZN83" s="12"/>
      <c r="LZO83" s="12"/>
      <c r="LZP83" s="12"/>
      <c r="LZQ83" s="12"/>
      <c r="LZR83" s="12"/>
      <c r="LZS83" s="12"/>
      <c r="LZT83" s="11"/>
      <c r="LZU83" s="15"/>
      <c r="LZV83" s="13"/>
      <c r="LZW83" s="14"/>
      <c r="LZX83" s="14"/>
      <c r="LZY83" s="12"/>
      <c r="LZZ83" s="12"/>
      <c r="MAA83" s="12"/>
      <c r="MAB83" s="12"/>
      <c r="MAC83" s="12"/>
      <c r="MAD83" s="12"/>
      <c r="MAE83" s="12"/>
      <c r="MAF83" s="12"/>
      <c r="MAG83" s="12"/>
      <c r="MAH83" s="12"/>
      <c r="MAI83" s="12"/>
      <c r="MAJ83" s="12"/>
      <c r="MAK83" s="11"/>
      <c r="MAL83" s="15"/>
      <c r="MAM83" s="13"/>
      <c r="MAN83" s="14"/>
      <c r="MAO83" s="14"/>
      <c r="MAP83" s="12"/>
      <c r="MAQ83" s="12"/>
      <c r="MAR83" s="12"/>
      <c r="MAS83" s="12"/>
      <c r="MAT83" s="12"/>
      <c r="MAU83" s="12"/>
      <c r="MAV83" s="12"/>
      <c r="MAW83" s="12"/>
      <c r="MAX83" s="12"/>
      <c r="MAY83" s="12"/>
      <c r="MAZ83" s="12"/>
      <c r="MBA83" s="12"/>
      <c r="MBB83" s="11"/>
      <c r="MBC83" s="15"/>
      <c r="MBD83" s="13"/>
      <c r="MBE83" s="14"/>
      <c r="MBF83" s="14"/>
      <c r="MBG83" s="12"/>
      <c r="MBH83" s="12"/>
      <c r="MBI83" s="12"/>
      <c r="MBJ83" s="12"/>
      <c r="MBK83" s="12"/>
      <c r="MBL83" s="12"/>
      <c r="MBM83" s="12"/>
      <c r="MBN83" s="12"/>
      <c r="MBO83" s="12"/>
      <c r="MBP83" s="12"/>
      <c r="MBQ83" s="12"/>
      <c r="MBR83" s="12"/>
      <c r="MBS83" s="11"/>
      <c r="MBT83" s="15"/>
      <c r="MBU83" s="13"/>
      <c r="MBV83" s="14"/>
      <c r="MBW83" s="14"/>
      <c r="MBX83" s="12"/>
      <c r="MBY83" s="12"/>
      <c r="MBZ83" s="12"/>
      <c r="MCA83" s="12"/>
      <c r="MCB83" s="12"/>
      <c r="MCC83" s="12"/>
      <c r="MCD83" s="12"/>
      <c r="MCE83" s="12"/>
      <c r="MCF83" s="12"/>
      <c r="MCG83" s="12"/>
      <c r="MCH83" s="12"/>
      <c r="MCI83" s="12"/>
      <c r="MCJ83" s="11"/>
      <c r="MCK83" s="15"/>
      <c r="MCL83" s="13"/>
      <c r="MCM83" s="14"/>
      <c r="MCN83" s="14"/>
      <c r="MCO83" s="12"/>
      <c r="MCP83" s="12"/>
      <c r="MCQ83" s="12"/>
      <c r="MCR83" s="12"/>
      <c r="MCS83" s="12"/>
      <c r="MCT83" s="12"/>
      <c r="MCU83" s="12"/>
      <c r="MCV83" s="12"/>
      <c r="MCW83" s="12"/>
      <c r="MCX83" s="12"/>
      <c r="MCY83" s="12"/>
      <c r="MCZ83" s="12"/>
      <c r="MDA83" s="11"/>
      <c r="MDB83" s="15"/>
      <c r="MDC83" s="13"/>
      <c r="MDD83" s="14"/>
      <c r="MDE83" s="14"/>
      <c r="MDF83" s="12"/>
      <c r="MDG83" s="12"/>
      <c r="MDH83" s="12"/>
      <c r="MDI83" s="12"/>
      <c r="MDJ83" s="12"/>
      <c r="MDK83" s="12"/>
      <c r="MDL83" s="12"/>
      <c r="MDM83" s="12"/>
      <c r="MDN83" s="12"/>
      <c r="MDO83" s="12"/>
      <c r="MDP83" s="12"/>
      <c r="MDQ83" s="12"/>
      <c r="MDR83" s="11"/>
      <c r="MDS83" s="15"/>
      <c r="MDT83" s="13"/>
      <c r="MDU83" s="14"/>
      <c r="MDV83" s="14"/>
      <c r="MDW83" s="12"/>
      <c r="MDX83" s="12"/>
      <c r="MDY83" s="12"/>
      <c r="MDZ83" s="12"/>
      <c r="MEA83" s="12"/>
      <c r="MEB83" s="12"/>
      <c r="MEC83" s="12"/>
      <c r="MED83" s="12"/>
      <c r="MEE83" s="12"/>
      <c r="MEF83" s="12"/>
      <c r="MEG83" s="12"/>
      <c r="MEH83" s="12"/>
      <c r="MEI83" s="11"/>
      <c r="MEJ83" s="15"/>
      <c r="MEK83" s="13"/>
      <c r="MEL83" s="14"/>
      <c r="MEM83" s="14"/>
      <c r="MEN83" s="12"/>
      <c r="MEO83" s="12"/>
      <c r="MEP83" s="12"/>
      <c r="MEQ83" s="12"/>
      <c r="MER83" s="12"/>
      <c r="MES83" s="12"/>
      <c r="MET83" s="12"/>
      <c r="MEU83" s="12"/>
      <c r="MEV83" s="12"/>
      <c r="MEW83" s="12"/>
      <c r="MEX83" s="12"/>
      <c r="MEY83" s="12"/>
      <c r="MEZ83" s="11"/>
      <c r="MFA83" s="15"/>
      <c r="MFB83" s="13"/>
      <c r="MFC83" s="14"/>
      <c r="MFD83" s="14"/>
      <c r="MFE83" s="12"/>
      <c r="MFF83" s="12"/>
      <c r="MFG83" s="12"/>
      <c r="MFH83" s="12"/>
      <c r="MFI83" s="12"/>
      <c r="MFJ83" s="12"/>
      <c r="MFK83" s="12"/>
      <c r="MFL83" s="12"/>
      <c r="MFM83" s="12"/>
      <c r="MFN83" s="12"/>
      <c r="MFO83" s="12"/>
      <c r="MFP83" s="12"/>
      <c r="MFQ83" s="11"/>
      <c r="MFR83" s="15"/>
      <c r="MFS83" s="13"/>
      <c r="MFT83" s="14"/>
      <c r="MFU83" s="14"/>
      <c r="MFV83" s="12"/>
      <c r="MFW83" s="12"/>
      <c r="MFX83" s="12"/>
      <c r="MFY83" s="12"/>
      <c r="MFZ83" s="12"/>
      <c r="MGA83" s="12"/>
      <c r="MGB83" s="12"/>
      <c r="MGC83" s="12"/>
      <c r="MGD83" s="12"/>
      <c r="MGE83" s="12"/>
      <c r="MGF83" s="12"/>
      <c r="MGG83" s="12"/>
      <c r="MGH83" s="11"/>
      <c r="MGI83" s="15"/>
      <c r="MGJ83" s="13"/>
      <c r="MGK83" s="14"/>
      <c r="MGL83" s="14"/>
      <c r="MGM83" s="12"/>
      <c r="MGN83" s="12"/>
      <c r="MGO83" s="12"/>
      <c r="MGP83" s="12"/>
      <c r="MGQ83" s="12"/>
      <c r="MGR83" s="12"/>
      <c r="MGS83" s="12"/>
      <c r="MGT83" s="12"/>
      <c r="MGU83" s="12"/>
      <c r="MGV83" s="12"/>
      <c r="MGW83" s="12"/>
      <c r="MGX83" s="12"/>
      <c r="MGY83" s="11"/>
      <c r="MGZ83" s="15"/>
      <c r="MHA83" s="13"/>
      <c r="MHB83" s="14"/>
      <c r="MHC83" s="14"/>
      <c r="MHD83" s="12"/>
      <c r="MHE83" s="12"/>
      <c r="MHF83" s="12"/>
      <c r="MHG83" s="12"/>
      <c r="MHH83" s="12"/>
      <c r="MHI83" s="12"/>
      <c r="MHJ83" s="12"/>
      <c r="MHK83" s="12"/>
      <c r="MHL83" s="12"/>
      <c r="MHM83" s="12"/>
      <c r="MHN83" s="12"/>
      <c r="MHO83" s="12"/>
      <c r="MHP83" s="11"/>
      <c r="MHQ83" s="15"/>
      <c r="MHR83" s="13"/>
      <c r="MHS83" s="14"/>
      <c r="MHT83" s="14"/>
      <c r="MHU83" s="12"/>
      <c r="MHV83" s="12"/>
      <c r="MHW83" s="12"/>
      <c r="MHX83" s="12"/>
      <c r="MHY83" s="12"/>
      <c r="MHZ83" s="12"/>
      <c r="MIA83" s="12"/>
      <c r="MIB83" s="12"/>
      <c r="MIC83" s="12"/>
      <c r="MID83" s="12"/>
      <c r="MIE83" s="12"/>
      <c r="MIF83" s="12"/>
      <c r="MIG83" s="11"/>
      <c r="MIH83" s="15"/>
      <c r="MII83" s="13"/>
      <c r="MIJ83" s="14"/>
      <c r="MIK83" s="14"/>
      <c r="MIL83" s="12"/>
      <c r="MIM83" s="12"/>
      <c r="MIN83" s="12"/>
      <c r="MIO83" s="12"/>
      <c r="MIP83" s="12"/>
      <c r="MIQ83" s="12"/>
      <c r="MIR83" s="12"/>
      <c r="MIS83" s="12"/>
      <c r="MIT83" s="12"/>
      <c r="MIU83" s="12"/>
      <c r="MIV83" s="12"/>
      <c r="MIW83" s="12"/>
      <c r="MIX83" s="11"/>
      <c r="MIY83" s="15"/>
      <c r="MIZ83" s="13"/>
      <c r="MJA83" s="14"/>
      <c r="MJB83" s="14"/>
      <c r="MJC83" s="12"/>
      <c r="MJD83" s="12"/>
      <c r="MJE83" s="12"/>
      <c r="MJF83" s="12"/>
      <c r="MJG83" s="12"/>
      <c r="MJH83" s="12"/>
      <c r="MJI83" s="12"/>
      <c r="MJJ83" s="12"/>
      <c r="MJK83" s="12"/>
      <c r="MJL83" s="12"/>
      <c r="MJM83" s="12"/>
      <c r="MJN83" s="12"/>
      <c r="MJO83" s="11"/>
      <c r="MJP83" s="15"/>
      <c r="MJQ83" s="13"/>
      <c r="MJR83" s="14"/>
      <c r="MJS83" s="14"/>
      <c r="MJT83" s="12"/>
      <c r="MJU83" s="12"/>
      <c r="MJV83" s="12"/>
      <c r="MJW83" s="12"/>
      <c r="MJX83" s="12"/>
      <c r="MJY83" s="12"/>
      <c r="MJZ83" s="12"/>
      <c r="MKA83" s="12"/>
      <c r="MKB83" s="12"/>
      <c r="MKC83" s="12"/>
      <c r="MKD83" s="12"/>
      <c r="MKE83" s="12"/>
      <c r="MKF83" s="11"/>
      <c r="MKG83" s="15"/>
      <c r="MKH83" s="13"/>
      <c r="MKI83" s="14"/>
      <c r="MKJ83" s="14"/>
      <c r="MKK83" s="12"/>
      <c r="MKL83" s="12"/>
      <c r="MKM83" s="12"/>
      <c r="MKN83" s="12"/>
      <c r="MKO83" s="12"/>
      <c r="MKP83" s="12"/>
      <c r="MKQ83" s="12"/>
      <c r="MKR83" s="12"/>
      <c r="MKS83" s="12"/>
      <c r="MKT83" s="12"/>
      <c r="MKU83" s="12"/>
      <c r="MKV83" s="12"/>
      <c r="MKW83" s="11"/>
      <c r="MKX83" s="15"/>
      <c r="MKY83" s="13"/>
      <c r="MKZ83" s="14"/>
      <c r="MLA83" s="14"/>
      <c r="MLB83" s="12"/>
      <c r="MLC83" s="12"/>
      <c r="MLD83" s="12"/>
      <c r="MLE83" s="12"/>
      <c r="MLF83" s="12"/>
      <c r="MLG83" s="12"/>
      <c r="MLH83" s="12"/>
      <c r="MLI83" s="12"/>
      <c r="MLJ83" s="12"/>
      <c r="MLK83" s="12"/>
      <c r="MLL83" s="12"/>
      <c r="MLM83" s="12"/>
      <c r="MLN83" s="11"/>
      <c r="MLO83" s="15"/>
      <c r="MLP83" s="13"/>
      <c r="MLQ83" s="14"/>
      <c r="MLR83" s="14"/>
      <c r="MLS83" s="12"/>
      <c r="MLT83" s="12"/>
      <c r="MLU83" s="12"/>
      <c r="MLV83" s="12"/>
      <c r="MLW83" s="12"/>
      <c r="MLX83" s="12"/>
      <c r="MLY83" s="12"/>
      <c r="MLZ83" s="12"/>
      <c r="MMA83" s="12"/>
      <c r="MMB83" s="12"/>
      <c r="MMC83" s="12"/>
      <c r="MMD83" s="12"/>
      <c r="MME83" s="11"/>
      <c r="MMF83" s="15"/>
      <c r="MMG83" s="13"/>
      <c r="MMH83" s="14"/>
      <c r="MMI83" s="14"/>
      <c r="MMJ83" s="12"/>
      <c r="MMK83" s="12"/>
      <c r="MML83" s="12"/>
      <c r="MMM83" s="12"/>
      <c r="MMN83" s="12"/>
      <c r="MMO83" s="12"/>
      <c r="MMP83" s="12"/>
      <c r="MMQ83" s="12"/>
      <c r="MMR83" s="12"/>
      <c r="MMS83" s="12"/>
      <c r="MMT83" s="12"/>
      <c r="MMU83" s="12"/>
      <c r="MMV83" s="11"/>
      <c r="MMW83" s="15"/>
      <c r="MMX83" s="13"/>
      <c r="MMY83" s="14"/>
      <c r="MMZ83" s="14"/>
      <c r="MNA83" s="12"/>
      <c r="MNB83" s="12"/>
      <c r="MNC83" s="12"/>
      <c r="MND83" s="12"/>
      <c r="MNE83" s="12"/>
      <c r="MNF83" s="12"/>
      <c r="MNG83" s="12"/>
      <c r="MNH83" s="12"/>
      <c r="MNI83" s="12"/>
      <c r="MNJ83" s="12"/>
      <c r="MNK83" s="12"/>
      <c r="MNL83" s="12"/>
      <c r="MNM83" s="11"/>
      <c r="MNN83" s="15"/>
      <c r="MNO83" s="13"/>
      <c r="MNP83" s="14"/>
      <c r="MNQ83" s="14"/>
      <c r="MNR83" s="12"/>
      <c r="MNS83" s="12"/>
      <c r="MNT83" s="12"/>
      <c r="MNU83" s="12"/>
      <c r="MNV83" s="12"/>
      <c r="MNW83" s="12"/>
      <c r="MNX83" s="12"/>
      <c r="MNY83" s="12"/>
      <c r="MNZ83" s="12"/>
      <c r="MOA83" s="12"/>
      <c r="MOB83" s="12"/>
      <c r="MOC83" s="12"/>
      <c r="MOD83" s="11"/>
      <c r="MOE83" s="15"/>
      <c r="MOF83" s="13"/>
      <c r="MOG83" s="14"/>
      <c r="MOH83" s="14"/>
      <c r="MOI83" s="12"/>
      <c r="MOJ83" s="12"/>
      <c r="MOK83" s="12"/>
      <c r="MOL83" s="12"/>
      <c r="MOM83" s="12"/>
      <c r="MON83" s="12"/>
      <c r="MOO83" s="12"/>
      <c r="MOP83" s="12"/>
      <c r="MOQ83" s="12"/>
      <c r="MOR83" s="12"/>
      <c r="MOS83" s="12"/>
      <c r="MOT83" s="12"/>
      <c r="MOU83" s="11"/>
      <c r="MOV83" s="15"/>
      <c r="MOW83" s="13"/>
      <c r="MOX83" s="14"/>
      <c r="MOY83" s="14"/>
      <c r="MOZ83" s="12"/>
      <c r="MPA83" s="12"/>
      <c r="MPB83" s="12"/>
      <c r="MPC83" s="12"/>
      <c r="MPD83" s="12"/>
      <c r="MPE83" s="12"/>
      <c r="MPF83" s="12"/>
      <c r="MPG83" s="12"/>
      <c r="MPH83" s="12"/>
      <c r="MPI83" s="12"/>
      <c r="MPJ83" s="12"/>
      <c r="MPK83" s="12"/>
      <c r="MPL83" s="11"/>
      <c r="MPM83" s="15"/>
      <c r="MPN83" s="13"/>
      <c r="MPO83" s="14"/>
      <c r="MPP83" s="14"/>
      <c r="MPQ83" s="12"/>
      <c r="MPR83" s="12"/>
      <c r="MPS83" s="12"/>
      <c r="MPT83" s="12"/>
      <c r="MPU83" s="12"/>
      <c r="MPV83" s="12"/>
      <c r="MPW83" s="12"/>
      <c r="MPX83" s="12"/>
      <c r="MPY83" s="12"/>
      <c r="MPZ83" s="12"/>
      <c r="MQA83" s="12"/>
      <c r="MQB83" s="12"/>
      <c r="MQC83" s="11"/>
      <c r="MQD83" s="15"/>
      <c r="MQE83" s="13"/>
      <c r="MQF83" s="14"/>
      <c r="MQG83" s="14"/>
      <c r="MQH83" s="12"/>
      <c r="MQI83" s="12"/>
      <c r="MQJ83" s="12"/>
      <c r="MQK83" s="12"/>
      <c r="MQL83" s="12"/>
      <c r="MQM83" s="12"/>
      <c r="MQN83" s="12"/>
      <c r="MQO83" s="12"/>
      <c r="MQP83" s="12"/>
      <c r="MQQ83" s="12"/>
      <c r="MQR83" s="12"/>
      <c r="MQS83" s="12"/>
      <c r="MQT83" s="11"/>
      <c r="MQU83" s="15"/>
      <c r="MQV83" s="13"/>
      <c r="MQW83" s="14"/>
      <c r="MQX83" s="14"/>
      <c r="MQY83" s="12"/>
      <c r="MQZ83" s="12"/>
      <c r="MRA83" s="12"/>
      <c r="MRB83" s="12"/>
      <c r="MRC83" s="12"/>
      <c r="MRD83" s="12"/>
      <c r="MRE83" s="12"/>
      <c r="MRF83" s="12"/>
      <c r="MRG83" s="12"/>
      <c r="MRH83" s="12"/>
      <c r="MRI83" s="12"/>
      <c r="MRJ83" s="12"/>
      <c r="MRK83" s="11"/>
      <c r="MRL83" s="15"/>
      <c r="MRM83" s="13"/>
      <c r="MRN83" s="14"/>
      <c r="MRO83" s="14"/>
      <c r="MRP83" s="12"/>
      <c r="MRQ83" s="12"/>
      <c r="MRR83" s="12"/>
      <c r="MRS83" s="12"/>
      <c r="MRT83" s="12"/>
      <c r="MRU83" s="12"/>
      <c r="MRV83" s="12"/>
      <c r="MRW83" s="12"/>
      <c r="MRX83" s="12"/>
      <c r="MRY83" s="12"/>
      <c r="MRZ83" s="12"/>
      <c r="MSA83" s="12"/>
      <c r="MSB83" s="11"/>
      <c r="MSC83" s="15"/>
      <c r="MSD83" s="13"/>
      <c r="MSE83" s="14"/>
      <c r="MSF83" s="14"/>
      <c r="MSG83" s="12"/>
      <c r="MSH83" s="12"/>
      <c r="MSI83" s="12"/>
      <c r="MSJ83" s="12"/>
      <c r="MSK83" s="12"/>
      <c r="MSL83" s="12"/>
      <c r="MSM83" s="12"/>
      <c r="MSN83" s="12"/>
      <c r="MSO83" s="12"/>
      <c r="MSP83" s="12"/>
      <c r="MSQ83" s="12"/>
      <c r="MSR83" s="12"/>
      <c r="MSS83" s="11"/>
      <c r="MST83" s="15"/>
      <c r="MSU83" s="13"/>
      <c r="MSV83" s="14"/>
      <c r="MSW83" s="14"/>
      <c r="MSX83" s="12"/>
      <c r="MSY83" s="12"/>
      <c r="MSZ83" s="12"/>
      <c r="MTA83" s="12"/>
      <c r="MTB83" s="12"/>
      <c r="MTC83" s="12"/>
      <c r="MTD83" s="12"/>
      <c r="MTE83" s="12"/>
      <c r="MTF83" s="12"/>
      <c r="MTG83" s="12"/>
      <c r="MTH83" s="12"/>
      <c r="MTI83" s="12"/>
      <c r="MTJ83" s="11"/>
      <c r="MTK83" s="15"/>
      <c r="MTL83" s="13"/>
      <c r="MTM83" s="14"/>
      <c r="MTN83" s="14"/>
      <c r="MTO83" s="12"/>
      <c r="MTP83" s="12"/>
      <c r="MTQ83" s="12"/>
      <c r="MTR83" s="12"/>
      <c r="MTS83" s="12"/>
      <c r="MTT83" s="12"/>
      <c r="MTU83" s="12"/>
      <c r="MTV83" s="12"/>
      <c r="MTW83" s="12"/>
      <c r="MTX83" s="12"/>
      <c r="MTY83" s="12"/>
      <c r="MTZ83" s="12"/>
      <c r="MUA83" s="11"/>
      <c r="MUB83" s="15"/>
      <c r="MUC83" s="13"/>
      <c r="MUD83" s="14"/>
      <c r="MUE83" s="14"/>
      <c r="MUF83" s="12"/>
      <c r="MUG83" s="12"/>
      <c r="MUH83" s="12"/>
      <c r="MUI83" s="12"/>
      <c r="MUJ83" s="12"/>
      <c r="MUK83" s="12"/>
      <c r="MUL83" s="12"/>
      <c r="MUM83" s="12"/>
      <c r="MUN83" s="12"/>
      <c r="MUO83" s="12"/>
      <c r="MUP83" s="12"/>
      <c r="MUQ83" s="12"/>
      <c r="MUR83" s="11"/>
      <c r="MUS83" s="15"/>
      <c r="MUT83" s="13"/>
      <c r="MUU83" s="14"/>
      <c r="MUV83" s="14"/>
      <c r="MUW83" s="12"/>
      <c r="MUX83" s="12"/>
      <c r="MUY83" s="12"/>
      <c r="MUZ83" s="12"/>
      <c r="MVA83" s="12"/>
      <c r="MVB83" s="12"/>
      <c r="MVC83" s="12"/>
      <c r="MVD83" s="12"/>
      <c r="MVE83" s="12"/>
      <c r="MVF83" s="12"/>
      <c r="MVG83" s="12"/>
      <c r="MVH83" s="12"/>
      <c r="MVI83" s="11"/>
      <c r="MVJ83" s="15"/>
      <c r="MVK83" s="13"/>
      <c r="MVL83" s="14"/>
      <c r="MVM83" s="14"/>
      <c r="MVN83" s="12"/>
      <c r="MVO83" s="12"/>
      <c r="MVP83" s="12"/>
      <c r="MVQ83" s="12"/>
      <c r="MVR83" s="12"/>
      <c r="MVS83" s="12"/>
      <c r="MVT83" s="12"/>
      <c r="MVU83" s="12"/>
      <c r="MVV83" s="12"/>
      <c r="MVW83" s="12"/>
      <c r="MVX83" s="12"/>
      <c r="MVY83" s="12"/>
      <c r="MVZ83" s="11"/>
      <c r="MWA83" s="15"/>
      <c r="MWB83" s="13"/>
      <c r="MWC83" s="14"/>
      <c r="MWD83" s="14"/>
      <c r="MWE83" s="12"/>
      <c r="MWF83" s="12"/>
      <c r="MWG83" s="12"/>
      <c r="MWH83" s="12"/>
      <c r="MWI83" s="12"/>
      <c r="MWJ83" s="12"/>
      <c r="MWK83" s="12"/>
      <c r="MWL83" s="12"/>
      <c r="MWM83" s="12"/>
      <c r="MWN83" s="12"/>
      <c r="MWO83" s="12"/>
      <c r="MWP83" s="12"/>
      <c r="MWQ83" s="11"/>
      <c r="MWR83" s="15"/>
      <c r="MWS83" s="13"/>
      <c r="MWT83" s="14"/>
      <c r="MWU83" s="14"/>
      <c r="MWV83" s="12"/>
      <c r="MWW83" s="12"/>
      <c r="MWX83" s="12"/>
      <c r="MWY83" s="12"/>
      <c r="MWZ83" s="12"/>
      <c r="MXA83" s="12"/>
      <c r="MXB83" s="12"/>
      <c r="MXC83" s="12"/>
      <c r="MXD83" s="12"/>
      <c r="MXE83" s="12"/>
      <c r="MXF83" s="12"/>
      <c r="MXG83" s="12"/>
      <c r="MXH83" s="11"/>
      <c r="MXI83" s="15"/>
      <c r="MXJ83" s="13"/>
      <c r="MXK83" s="14"/>
      <c r="MXL83" s="14"/>
      <c r="MXM83" s="12"/>
      <c r="MXN83" s="12"/>
      <c r="MXO83" s="12"/>
      <c r="MXP83" s="12"/>
      <c r="MXQ83" s="12"/>
      <c r="MXR83" s="12"/>
      <c r="MXS83" s="12"/>
      <c r="MXT83" s="12"/>
      <c r="MXU83" s="12"/>
      <c r="MXV83" s="12"/>
      <c r="MXW83" s="12"/>
      <c r="MXX83" s="12"/>
      <c r="MXY83" s="11"/>
      <c r="MXZ83" s="15"/>
      <c r="MYA83" s="13"/>
      <c r="MYB83" s="14"/>
      <c r="MYC83" s="14"/>
      <c r="MYD83" s="12"/>
      <c r="MYE83" s="12"/>
      <c r="MYF83" s="12"/>
      <c r="MYG83" s="12"/>
      <c r="MYH83" s="12"/>
      <c r="MYI83" s="12"/>
      <c r="MYJ83" s="12"/>
      <c r="MYK83" s="12"/>
      <c r="MYL83" s="12"/>
      <c r="MYM83" s="12"/>
      <c r="MYN83" s="12"/>
      <c r="MYO83" s="12"/>
      <c r="MYP83" s="11"/>
      <c r="MYQ83" s="15"/>
      <c r="MYR83" s="13"/>
      <c r="MYS83" s="14"/>
      <c r="MYT83" s="14"/>
      <c r="MYU83" s="12"/>
      <c r="MYV83" s="12"/>
      <c r="MYW83" s="12"/>
      <c r="MYX83" s="12"/>
      <c r="MYY83" s="12"/>
      <c r="MYZ83" s="12"/>
      <c r="MZA83" s="12"/>
      <c r="MZB83" s="12"/>
      <c r="MZC83" s="12"/>
      <c r="MZD83" s="12"/>
      <c r="MZE83" s="12"/>
      <c r="MZF83" s="12"/>
      <c r="MZG83" s="11"/>
      <c r="MZH83" s="15"/>
      <c r="MZI83" s="13"/>
      <c r="MZJ83" s="14"/>
      <c r="MZK83" s="14"/>
      <c r="MZL83" s="12"/>
      <c r="MZM83" s="12"/>
      <c r="MZN83" s="12"/>
      <c r="MZO83" s="12"/>
      <c r="MZP83" s="12"/>
      <c r="MZQ83" s="12"/>
      <c r="MZR83" s="12"/>
      <c r="MZS83" s="12"/>
      <c r="MZT83" s="12"/>
      <c r="MZU83" s="12"/>
      <c r="MZV83" s="12"/>
      <c r="MZW83" s="12"/>
      <c r="MZX83" s="11"/>
      <c r="MZY83" s="15"/>
      <c r="MZZ83" s="13"/>
      <c r="NAA83" s="14"/>
      <c r="NAB83" s="14"/>
      <c r="NAC83" s="12"/>
      <c r="NAD83" s="12"/>
      <c r="NAE83" s="12"/>
      <c r="NAF83" s="12"/>
      <c r="NAG83" s="12"/>
      <c r="NAH83" s="12"/>
      <c r="NAI83" s="12"/>
      <c r="NAJ83" s="12"/>
      <c r="NAK83" s="12"/>
      <c r="NAL83" s="12"/>
      <c r="NAM83" s="12"/>
      <c r="NAN83" s="12"/>
      <c r="NAO83" s="11"/>
      <c r="NAP83" s="15"/>
      <c r="NAQ83" s="13"/>
      <c r="NAR83" s="14"/>
      <c r="NAS83" s="14"/>
      <c r="NAT83" s="12"/>
      <c r="NAU83" s="12"/>
      <c r="NAV83" s="12"/>
      <c r="NAW83" s="12"/>
      <c r="NAX83" s="12"/>
      <c r="NAY83" s="12"/>
      <c r="NAZ83" s="12"/>
      <c r="NBA83" s="12"/>
      <c r="NBB83" s="12"/>
      <c r="NBC83" s="12"/>
      <c r="NBD83" s="12"/>
      <c r="NBE83" s="12"/>
      <c r="NBF83" s="11"/>
      <c r="NBG83" s="15"/>
      <c r="NBH83" s="13"/>
      <c r="NBI83" s="14"/>
      <c r="NBJ83" s="14"/>
      <c r="NBK83" s="12"/>
      <c r="NBL83" s="12"/>
      <c r="NBM83" s="12"/>
      <c r="NBN83" s="12"/>
      <c r="NBO83" s="12"/>
      <c r="NBP83" s="12"/>
      <c r="NBQ83" s="12"/>
      <c r="NBR83" s="12"/>
      <c r="NBS83" s="12"/>
      <c r="NBT83" s="12"/>
      <c r="NBU83" s="12"/>
      <c r="NBV83" s="12"/>
      <c r="NBW83" s="11"/>
      <c r="NBX83" s="15"/>
      <c r="NBY83" s="13"/>
      <c r="NBZ83" s="14"/>
      <c r="NCA83" s="14"/>
      <c r="NCB83" s="12"/>
      <c r="NCC83" s="12"/>
      <c r="NCD83" s="12"/>
      <c r="NCE83" s="12"/>
      <c r="NCF83" s="12"/>
      <c r="NCG83" s="12"/>
      <c r="NCH83" s="12"/>
      <c r="NCI83" s="12"/>
      <c r="NCJ83" s="12"/>
      <c r="NCK83" s="12"/>
      <c r="NCL83" s="12"/>
      <c r="NCM83" s="12"/>
      <c r="NCN83" s="11"/>
      <c r="NCO83" s="15"/>
      <c r="NCP83" s="13"/>
      <c r="NCQ83" s="14"/>
      <c r="NCR83" s="14"/>
      <c r="NCS83" s="12"/>
      <c r="NCT83" s="12"/>
      <c r="NCU83" s="12"/>
      <c r="NCV83" s="12"/>
      <c r="NCW83" s="12"/>
      <c r="NCX83" s="12"/>
      <c r="NCY83" s="12"/>
      <c r="NCZ83" s="12"/>
      <c r="NDA83" s="12"/>
      <c r="NDB83" s="12"/>
      <c r="NDC83" s="12"/>
      <c r="NDD83" s="12"/>
      <c r="NDE83" s="11"/>
      <c r="NDF83" s="15"/>
      <c r="NDG83" s="13"/>
      <c r="NDH83" s="14"/>
      <c r="NDI83" s="14"/>
      <c r="NDJ83" s="12"/>
      <c r="NDK83" s="12"/>
      <c r="NDL83" s="12"/>
      <c r="NDM83" s="12"/>
      <c r="NDN83" s="12"/>
      <c r="NDO83" s="12"/>
      <c r="NDP83" s="12"/>
      <c r="NDQ83" s="12"/>
      <c r="NDR83" s="12"/>
      <c r="NDS83" s="12"/>
      <c r="NDT83" s="12"/>
      <c r="NDU83" s="12"/>
      <c r="NDV83" s="11"/>
      <c r="NDW83" s="15"/>
      <c r="NDX83" s="13"/>
      <c r="NDY83" s="14"/>
      <c r="NDZ83" s="14"/>
      <c r="NEA83" s="12"/>
      <c r="NEB83" s="12"/>
      <c r="NEC83" s="12"/>
      <c r="NED83" s="12"/>
      <c r="NEE83" s="12"/>
      <c r="NEF83" s="12"/>
      <c r="NEG83" s="12"/>
      <c r="NEH83" s="12"/>
      <c r="NEI83" s="12"/>
      <c r="NEJ83" s="12"/>
      <c r="NEK83" s="12"/>
      <c r="NEL83" s="12"/>
      <c r="NEM83" s="11"/>
      <c r="NEN83" s="15"/>
      <c r="NEO83" s="13"/>
      <c r="NEP83" s="14"/>
      <c r="NEQ83" s="14"/>
      <c r="NER83" s="12"/>
      <c r="NES83" s="12"/>
      <c r="NET83" s="12"/>
      <c r="NEU83" s="12"/>
      <c r="NEV83" s="12"/>
      <c r="NEW83" s="12"/>
      <c r="NEX83" s="12"/>
      <c r="NEY83" s="12"/>
      <c r="NEZ83" s="12"/>
      <c r="NFA83" s="12"/>
      <c r="NFB83" s="12"/>
      <c r="NFC83" s="12"/>
      <c r="NFD83" s="11"/>
      <c r="NFE83" s="15"/>
      <c r="NFF83" s="13"/>
      <c r="NFG83" s="14"/>
      <c r="NFH83" s="14"/>
      <c r="NFI83" s="12"/>
      <c r="NFJ83" s="12"/>
      <c r="NFK83" s="12"/>
      <c r="NFL83" s="12"/>
      <c r="NFM83" s="12"/>
      <c r="NFN83" s="12"/>
      <c r="NFO83" s="12"/>
      <c r="NFP83" s="12"/>
      <c r="NFQ83" s="12"/>
      <c r="NFR83" s="12"/>
      <c r="NFS83" s="12"/>
      <c r="NFT83" s="12"/>
      <c r="NFU83" s="11"/>
      <c r="NFV83" s="15"/>
      <c r="NFW83" s="13"/>
      <c r="NFX83" s="14"/>
      <c r="NFY83" s="14"/>
      <c r="NFZ83" s="12"/>
      <c r="NGA83" s="12"/>
      <c r="NGB83" s="12"/>
      <c r="NGC83" s="12"/>
      <c r="NGD83" s="12"/>
      <c r="NGE83" s="12"/>
      <c r="NGF83" s="12"/>
      <c r="NGG83" s="12"/>
      <c r="NGH83" s="12"/>
      <c r="NGI83" s="12"/>
      <c r="NGJ83" s="12"/>
      <c r="NGK83" s="12"/>
      <c r="NGL83" s="11"/>
      <c r="NGM83" s="15"/>
      <c r="NGN83" s="13"/>
      <c r="NGO83" s="14"/>
      <c r="NGP83" s="14"/>
      <c r="NGQ83" s="12"/>
      <c r="NGR83" s="12"/>
      <c r="NGS83" s="12"/>
      <c r="NGT83" s="12"/>
      <c r="NGU83" s="12"/>
      <c r="NGV83" s="12"/>
      <c r="NGW83" s="12"/>
      <c r="NGX83" s="12"/>
      <c r="NGY83" s="12"/>
      <c r="NGZ83" s="12"/>
      <c r="NHA83" s="12"/>
      <c r="NHB83" s="12"/>
      <c r="NHC83" s="11"/>
      <c r="NHD83" s="15"/>
      <c r="NHE83" s="13"/>
      <c r="NHF83" s="14"/>
      <c r="NHG83" s="14"/>
      <c r="NHH83" s="12"/>
      <c r="NHI83" s="12"/>
      <c r="NHJ83" s="12"/>
      <c r="NHK83" s="12"/>
      <c r="NHL83" s="12"/>
      <c r="NHM83" s="12"/>
      <c r="NHN83" s="12"/>
      <c r="NHO83" s="12"/>
      <c r="NHP83" s="12"/>
      <c r="NHQ83" s="12"/>
      <c r="NHR83" s="12"/>
      <c r="NHS83" s="12"/>
      <c r="NHT83" s="11"/>
      <c r="NHU83" s="15"/>
      <c r="NHV83" s="13"/>
      <c r="NHW83" s="14"/>
      <c r="NHX83" s="14"/>
      <c r="NHY83" s="12"/>
      <c r="NHZ83" s="12"/>
      <c r="NIA83" s="12"/>
      <c r="NIB83" s="12"/>
      <c r="NIC83" s="12"/>
      <c r="NID83" s="12"/>
      <c r="NIE83" s="12"/>
      <c r="NIF83" s="12"/>
      <c r="NIG83" s="12"/>
      <c r="NIH83" s="12"/>
      <c r="NII83" s="12"/>
      <c r="NIJ83" s="12"/>
      <c r="NIK83" s="11"/>
      <c r="NIL83" s="15"/>
      <c r="NIM83" s="13"/>
      <c r="NIN83" s="14"/>
      <c r="NIO83" s="14"/>
      <c r="NIP83" s="12"/>
      <c r="NIQ83" s="12"/>
      <c r="NIR83" s="12"/>
      <c r="NIS83" s="12"/>
      <c r="NIT83" s="12"/>
      <c r="NIU83" s="12"/>
      <c r="NIV83" s="12"/>
      <c r="NIW83" s="12"/>
      <c r="NIX83" s="12"/>
      <c r="NIY83" s="12"/>
      <c r="NIZ83" s="12"/>
      <c r="NJA83" s="12"/>
      <c r="NJB83" s="11"/>
      <c r="NJC83" s="15"/>
      <c r="NJD83" s="13"/>
      <c r="NJE83" s="14"/>
      <c r="NJF83" s="14"/>
      <c r="NJG83" s="12"/>
      <c r="NJH83" s="12"/>
      <c r="NJI83" s="12"/>
      <c r="NJJ83" s="12"/>
      <c r="NJK83" s="12"/>
      <c r="NJL83" s="12"/>
      <c r="NJM83" s="12"/>
      <c r="NJN83" s="12"/>
      <c r="NJO83" s="12"/>
      <c r="NJP83" s="12"/>
      <c r="NJQ83" s="12"/>
      <c r="NJR83" s="12"/>
      <c r="NJS83" s="11"/>
      <c r="NJT83" s="15"/>
      <c r="NJU83" s="13"/>
      <c r="NJV83" s="14"/>
      <c r="NJW83" s="14"/>
      <c r="NJX83" s="12"/>
      <c r="NJY83" s="12"/>
      <c r="NJZ83" s="12"/>
      <c r="NKA83" s="12"/>
      <c r="NKB83" s="12"/>
      <c r="NKC83" s="12"/>
      <c r="NKD83" s="12"/>
      <c r="NKE83" s="12"/>
      <c r="NKF83" s="12"/>
      <c r="NKG83" s="12"/>
      <c r="NKH83" s="12"/>
      <c r="NKI83" s="12"/>
      <c r="NKJ83" s="11"/>
      <c r="NKK83" s="15"/>
      <c r="NKL83" s="13"/>
      <c r="NKM83" s="14"/>
      <c r="NKN83" s="14"/>
      <c r="NKO83" s="12"/>
      <c r="NKP83" s="12"/>
      <c r="NKQ83" s="12"/>
      <c r="NKR83" s="12"/>
      <c r="NKS83" s="12"/>
      <c r="NKT83" s="12"/>
      <c r="NKU83" s="12"/>
      <c r="NKV83" s="12"/>
      <c r="NKW83" s="12"/>
      <c r="NKX83" s="12"/>
      <c r="NKY83" s="12"/>
      <c r="NKZ83" s="12"/>
      <c r="NLA83" s="11"/>
      <c r="NLB83" s="15"/>
      <c r="NLC83" s="13"/>
      <c r="NLD83" s="14"/>
      <c r="NLE83" s="14"/>
      <c r="NLF83" s="12"/>
      <c r="NLG83" s="12"/>
      <c r="NLH83" s="12"/>
      <c r="NLI83" s="12"/>
      <c r="NLJ83" s="12"/>
      <c r="NLK83" s="12"/>
      <c r="NLL83" s="12"/>
      <c r="NLM83" s="12"/>
      <c r="NLN83" s="12"/>
      <c r="NLO83" s="12"/>
      <c r="NLP83" s="12"/>
      <c r="NLQ83" s="12"/>
      <c r="NLR83" s="11"/>
      <c r="NLS83" s="15"/>
      <c r="NLT83" s="13"/>
      <c r="NLU83" s="14"/>
      <c r="NLV83" s="14"/>
      <c r="NLW83" s="12"/>
      <c r="NLX83" s="12"/>
      <c r="NLY83" s="12"/>
      <c r="NLZ83" s="12"/>
      <c r="NMA83" s="12"/>
      <c r="NMB83" s="12"/>
      <c r="NMC83" s="12"/>
      <c r="NMD83" s="12"/>
      <c r="NME83" s="12"/>
      <c r="NMF83" s="12"/>
      <c r="NMG83" s="12"/>
      <c r="NMH83" s="12"/>
      <c r="NMI83" s="11"/>
      <c r="NMJ83" s="15"/>
      <c r="NMK83" s="13"/>
      <c r="NML83" s="14"/>
      <c r="NMM83" s="14"/>
      <c r="NMN83" s="12"/>
      <c r="NMO83" s="12"/>
      <c r="NMP83" s="12"/>
      <c r="NMQ83" s="12"/>
      <c r="NMR83" s="12"/>
      <c r="NMS83" s="12"/>
      <c r="NMT83" s="12"/>
      <c r="NMU83" s="12"/>
      <c r="NMV83" s="12"/>
      <c r="NMW83" s="12"/>
      <c r="NMX83" s="12"/>
      <c r="NMY83" s="12"/>
      <c r="NMZ83" s="11"/>
      <c r="NNA83" s="15"/>
      <c r="NNB83" s="13"/>
      <c r="NNC83" s="14"/>
      <c r="NND83" s="14"/>
      <c r="NNE83" s="12"/>
      <c r="NNF83" s="12"/>
      <c r="NNG83" s="12"/>
      <c r="NNH83" s="12"/>
      <c r="NNI83" s="12"/>
      <c r="NNJ83" s="12"/>
      <c r="NNK83" s="12"/>
      <c r="NNL83" s="12"/>
      <c r="NNM83" s="12"/>
      <c r="NNN83" s="12"/>
      <c r="NNO83" s="12"/>
      <c r="NNP83" s="12"/>
      <c r="NNQ83" s="11"/>
      <c r="NNR83" s="15"/>
      <c r="NNS83" s="13"/>
      <c r="NNT83" s="14"/>
      <c r="NNU83" s="14"/>
      <c r="NNV83" s="12"/>
      <c r="NNW83" s="12"/>
      <c r="NNX83" s="12"/>
      <c r="NNY83" s="12"/>
      <c r="NNZ83" s="12"/>
      <c r="NOA83" s="12"/>
      <c r="NOB83" s="12"/>
      <c r="NOC83" s="12"/>
      <c r="NOD83" s="12"/>
      <c r="NOE83" s="12"/>
      <c r="NOF83" s="12"/>
      <c r="NOG83" s="12"/>
      <c r="NOH83" s="11"/>
      <c r="NOI83" s="15"/>
      <c r="NOJ83" s="13"/>
      <c r="NOK83" s="14"/>
      <c r="NOL83" s="14"/>
      <c r="NOM83" s="12"/>
      <c r="NON83" s="12"/>
      <c r="NOO83" s="12"/>
      <c r="NOP83" s="12"/>
      <c r="NOQ83" s="12"/>
      <c r="NOR83" s="12"/>
      <c r="NOS83" s="12"/>
      <c r="NOT83" s="12"/>
      <c r="NOU83" s="12"/>
      <c r="NOV83" s="12"/>
      <c r="NOW83" s="12"/>
      <c r="NOX83" s="12"/>
      <c r="NOY83" s="11"/>
      <c r="NOZ83" s="15"/>
      <c r="NPA83" s="13"/>
      <c r="NPB83" s="14"/>
      <c r="NPC83" s="14"/>
      <c r="NPD83" s="12"/>
      <c r="NPE83" s="12"/>
      <c r="NPF83" s="12"/>
      <c r="NPG83" s="12"/>
      <c r="NPH83" s="12"/>
      <c r="NPI83" s="12"/>
      <c r="NPJ83" s="12"/>
      <c r="NPK83" s="12"/>
      <c r="NPL83" s="12"/>
      <c r="NPM83" s="12"/>
      <c r="NPN83" s="12"/>
      <c r="NPO83" s="12"/>
      <c r="NPP83" s="11"/>
      <c r="NPQ83" s="15"/>
      <c r="NPR83" s="13"/>
      <c r="NPS83" s="14"/>
      <c r="NPT83" s="14"/>
      <c r="NPU83" s="12"/>
      <c r="NPV83" s="12"/>
      <c r="NPW83" s="12"/>
      <c r="NPX83" s="12"/>
      <c r="NPY83" s="12"/>
      <c r="NPZ83" s="12"/>
      <c r="NQA83" s="12"/>
      <c r="NQB83" s="12"/>
      <c r="NQC83" s="12"/>
      <c r="NQD83" s="12"/>
      <c r="NQE83" s="12"/>
      <c r="NQF83" s="12"/>
      <c r="NQG83" s="11"/>
      <c r="NQH83" s="15"/>
      <c r="NQI83" s="13"/>
      <c r="NQJ83" s="14"/>
      <c r="NQK83" s="14"/>
      <c r="NQL83" s="12"/>
      <c r="NQM83" s="12"/>
      <c r="NQN83" s="12"/>
      <c r="NQO83" s="12"/>
      <c r="NQP83" s="12"/>
      <c r="NQQ83" s="12"/>
      <c r="NQR83" s="12"/>
      <c r="NQS83" s="12"/>
      <c r="NQT83" s="12"/>
      <c r="NQU83" s="12"/>
      <c r="NQV83" s="12"/>
      <c r="NQW83" s="12"/>
      <c r="NQX83" s="11"/>
      <c r="NQY83" s="15"/>
      <c r="NQZ83" s="13"/>
      <c r="NRA83" s="14"/>
      <c r="NRB83" s="14"/>
      <c r="NRC83" s="12"/>
      <c r="NRD83" s="12"/>
      <c r="NRE83" s="12"/>
      <c r="NRF83" s="12"/>
      <c r="NRG83" s="12"/>
      <c r="NRH83" s="12"/>
      <c r="NRI83" s="12"/>
      <c r="NRJ83" s="12"/>
      <c r="NRK83" s="12"/>
      <c r="NRL83" s="12"/>
      <c r="NRM83" s="12"/>
      <c r="NRN83" s="12"/>
      <c r="NRO83" s="11"/>
      <c r="NRP83" s="15"/>
      <c r="NRQ83" s="13"/>
      <c r="NRR83" s="14"/>
      <c r="NRS83" s="14"/>
      <c r="NRT83" s="12"/>
      <c r="NRU83" s="12"/>
      <c r="NRV83" s="12"/>
      <c r="NRW83" s="12"/>
      <c r="NRX83" s="12"/>
      <c r="NRY83" s="12"/>
      <c r="NRZ83" s="12"/>
      <c r="NSA83" s="12"/>
      <c r="NSB83" s="12"/>
      <c r="NSC83" s="12"/>
      <c r="NSD83" s="12"/>
      <c r="NSE83" s="12"/>
      <c r="NSF83" s="11"/>
      <c r="NSG83" s="15"/>
      <c r="NSH83" s="13"/>
      <c r="NSI83" s="14"/>
      <c r="NSJ83" s="14"/>
      <c r="NSK83" s="12"/>
      <c r="NSL83" s="12"/>
      <c r="NSM83" s="12"/>
      <c r="NSN83" s="12"/>
      <c r="NSO83" s="12"/>
      <c r="NSP83" s="12"/>
      <c r="NSQ83" s="12"/>
      <c r="NSR83" s="12"/>
      <c r="NSS83" s="12"/>
      <c r="NST83" s="12"/>
      <c r="NSU83" s="12"/>
      <c r="NSV83" s="12"/>
      <c r="NSW83" s="11"/>
      <c r="NSX83" s="15"/>
      <c r="NSY83" s="13"/>
      <c r="NSZ83" s="14"/>
      <c r="NTA83" s="14"/>
      <c r="NTB83" s="12"/>
      <c r="NTC83" s="12"/>
      <c r="NTD83" s="12"/>
      <c r="NTE83" s="12"/>
      <c r="NTF83" s="12"/>
      <c r="NTG83" s="12"/>
      <c r="NTH83" s="12"/>
      <c r="NTI83" s="12"/>
      <c r="NTJ83" s="12"/>
      <c r="NTK83" s="12"/>
      <c r="NTL83" s="12"/>
      <c r="NTM83" s="12"/>
      <c r="NTN83" s="11"/>
      <c r="NTO83" s="15"/>
      <c r="NTP83" s="13"/>
      <c r="NTQ83" s="14"/>
      <c r="NTR83" s="14"/>
      <c r="NTS83" s="12"/>
      <c r="NTT83" s="12"/>
      <c r="NTU83" s="12"/>
      <c r="NTV83" s="12"/>
      <c r="NTW83" s="12"/>
      <c r="NTX83" s="12"/>
      <c r="NTY83" s="12"/>
      <c r="NTZ83" s="12"/>
      <c r="NUA83" s="12"/>
      <c r="NUB83" s="12"/>
      <c r="NUC83" s="12"/>
      <c r="NUD83" s="12"/>
      <c r="NUE83" s="11"/>
      <c r="NUF83" s="15"/>
      <c r="NUG83" s="13"/>
      <c r="NUH83" s="14"/>
      <c r="NUI83" s="14"/>
      <c r="NUJ83" s="12"/>
      <c r="NUK83" s="12"/>
      <c r="NUL83" s="12"/>
      <c r="NUM83" s="12"/>
      <c r="NUN83" s="12"/>
      <c r="NUO83" s="12"/>
      <c r="NUP83" s="12"/>
      <c r="NUQ83" s="12"/>
      <c r="NUR83" s="12"/>
      <c r="NUS83" s="12"/>
      <c r="NUT83" s="12"/>
      <c r="NUU83" s="12"/>
      <c r="NUV83" s="11"/>
      <c r="NUW83" s="15"/>
      <c r="NUX83" s="13"/>
      <c r="NUY83" s="14"/>
      <c r="NUZ83" s="14"/>
      <c r="NVA83" s="12"/>
      <c r="NVB83" s="12"/>
      <c r="NVC83" s="12"/>
      <c r="NVD83" s="12"/>
      <c r="NVE83" s="12"/>
      <c r="NVF83" s="12"/>
      <c r="NVG83" s="12"/>
      <c r="NVH83" s="12"/>
      <c r="NVI83" s="12"/>
      <c r="NVJ83" s="12"/>
      <c r="NVK83" s="12"/>
      <c r="NVL83" s="12"/>
      <c r="NVM83" s="11"/>
      <c r="NVN83" s="15"/>
      <c r="NVO83" s="13"/>
      <c r="NVP83" s="14"/>
      <c r="NVQ83" s="14"/>
      <c r="NVR83" s="12"/>
      <c r="NVS83" s="12"/>
      <c r="NVT83" s="12"/>
      <c r="NVU83" s="12"/>
      <c r="NVV83" s="12"/>
      <c r="NVW83" s="12"/>
      <c r="NVX83" s="12"/>
      <c r="NVY83" s="12"/>
      <c r="NVZ83" s="12"/>
      <c r="NWA83" s="12"/>
      <c r="NWB83" s="12"/>
      <c r="NWC83" s="12"/>
      <c r="NWD83" s="11"/>
      <c r="NWE83" s="15"/>
      <c r="NWF83" s="13"/>
      <c r="NWG83" s="14"/>
      <c r="NWH83" s="14"/>
      <c r="NWI83" s="12"/>
      <c r="NWJ83" s="12"/>
      <c r="NWK83" s="12"/>
      <c r="NWL83" s="12"/>
      <c r="NWM83" s="12"/>
      <c r="NWN83" s="12"/>
      <c r="NWO83" s="12"/>
      <c r="NWP83" s="12"/>
      <c r="NWQ83" s="12"/>
      <c r="NWR83" s="12"/>
      <c r="NWS83" s="12"/>
      <c r="NWT83" s="12"/>
      <c r="NWU83" s="11"/>
      <c r="NWV83" s="15"/>
      <c r="NWW83" s="13"/>
      <c r="NWX83" s="14"/>
      <c r="NWY83" s="14"/>
      <c r="NWZ83" s="12"/>
      <c r="NXA83" s="12"/>
      <c r="NXB83" s="12"/>
      <c r="NXC83" s="12"/>
      <c r="NXD83" s="12"/>
      <c r="NXE83" s="12"/>
      <c r="NXF83" s="12"/>
      <c r="NXG83" s="12"/>
      <c r="NXH83" s="12"/>
      <c r="NXI83" s="12"/>
      <c r="NXJ83" s="12"/>
      <c r="NXK83" s="12"/>
      <c r="NXL83" s="11"/>
      <c r="NXM83" s="15"/>
      <c r="NXN83" s="13"/>
      <c r="NXO83" s="14"/>
      <c r="NXP83" s="14"/>
      <c r="NXQ83" s="12"/>
      <c r="NXR83" s="12"/>
      <c r="NXS83" s="12"/>
      <c r="NXT83" s="12"/>
      <c r="NXU83" s="12"/>
      <c r="NXV83" s="12"/>
      <c r="NXW83" s="12"/>
      <c r="NXX83" s="12"/>
      <c r="NXY83" s="12"/>
      <c r="NXZ83" s="12"/>
      <c r="NYA83" s="12"/>
      <c r="NYB83" s="12"/>
      <c r="NYC83" s="11"/>
      <c r="NYD83" s="15"/>
      <c r="NYE83" s="13"/>
      <c r="NYF83" s="14"/>
      <c r="NYG83" s="14"/>
      <c r="NYH83" s="12"/>
      <c r="NYI83" s="12"/>
      <c r="NYJ83" s="12"/>
      <c r="NYK83" s="12"/>
      <c r="NYL83" s="12"/>
      <c r="NYM83" s="12"/>
      <c r="NYN83" s="12"/>
      <c r="NYO83" s="12"/>
      <c r="NYP83" s="12"/>
      <c r="NYQ83" s="12"/>
      <c r="NYR83" s="12"/>
      <c r="NYS83" s="12"/>
      <c r="NYT83" s="11"/>
      <c r="NYU83" s="15"/>
      <c r="NYV83" s="13"/>
      <c r="NYW83" s="14"/>
      <c r="NYX83" s="14"/>
      <c r="NYY83" s="12"/>
      <c r="NYZ83" s="12"/>
      <c r="NZA83" s="12"/>
      <c r="NZB83" s="12"/>
      <c r="NZC83" s="12"/>
      <c r="NZD83" s="12"/>
      <c r="NZE83" s="12"/>
      <c r="NZF83" s="12"/>
      <c r="NZG83" s="12"/>
      <c r="NZH83" s="12"/>
      <c r="NZI83" s="12"/>
      <c r="NZJ83" s="12"/>
      <c r="NZK83" s="11"/>
      <c r="NZL83" s="15"/>
      <c r="NZM83" s="13"/>
      <c r="NZN83" s="14"/>
      <c r="NZO83" s="14"/>
      <c r="NZP83" s="12"/>
      <c r="NZQ83" s="12"/>
      <c r="NZR83" s="12"/>
      <c r="NZS83" s="12"/>
      <c r="NZT83" s="12"/>
      <c r="NZU83" s="12"/>
      <c r="NZV83" s="12"/>
      <c r="NZW83" s="12"/>
      <c r="NZX83" s="12"/>
      <c r="NZY83" s="12"/>
      <c r="NZZ83" s="12"/>
      <c r="OAA83" s="12"/>
      <c r="OAB83" s="11"/>
      <c r="OAC83" s="15"/>
      <c r="OAD83" s="13"/>
      <c r="OAE83" s="14"/>
      <c r="OAF83" s="14"/>
      <c r="OAG83" s="12"/>
      <c r="OAH83" s="12"/>
      <c r="OAI83" s="12"/>
      <c r="OAJ83" s="12"/>
      <c r="OAK83" s="12"/>
      <c r="OAL83" s="12"/>
      <c r="OAM83" s="12"/>
      <c r="OAN83" s="12"/>
      <c r="OAO83" s="12"/>
      <c r="OAP83" s="12"/>
      <c r="OAQ83" s="12"/>
      <c r="OAR83" s="12"/>
      <c r="OAS83" s="11"/>
      <c r="OAT83" s="15"/>
      <c r="OAU83" s="13"/>
      <c r="OAV83" s="14"/>
      <c r="OAW83" s="14"/>
      <c r="OAX83" s="12"/>
      <c r="OAY83" s="12"/>
      <c r="OAZ83" s="12"/>
      <c r="OBA83" s="12"/>
      <c r="OBB83" s="12"/>
      <c r="OBC83" s="12"/>
      <c r="OBD83" s="12"/>
      <c r="OBE83" s="12"/>
      <c r="OBF83" s="12"/>
      <c r="OBG83" s="12"/>
      <c r="OBH83" s="12"/>
      <c r="OBI83" s="12"/>
      <c r="OBJ83" s="11"/>
      <c r="OBK83" s="15"/>
      <c r="OBL83" s="13"/>
      <c r="OBM83" s="14"/>
      <c r="OBN83" s="14"/>
      <c r="OBO83" s="12"/>
      <c r="OBP83" s="12"/>
      <c r="OBQ83" s="12"/>
      <c r="OBR83" s="12"/>
      <c r="OBS83" s="12"/>
      <c r="OBT83" s="12"/>
      <c r="OBU83" s="12"/>
      <c r="OBV83" s="12"/>
      <c r="OBW83" s="12"/>
      <c r="OBX83" s="12"/>
      <c r="OBY83" s="12"/>
      <c r="OBZ83" s="12"/>
      <c r="OCA83" s="11"/>
      <c r="OCB83" s="15"/>
      <c r="OCC83" s="13"/>
      <c r="OCD83" s="14"/>
      <c r="OCE83" s="14"/>
      <c r="OCF83" s="12"/>
      <c r="OCG83" s="12"/>
      <c r="OCH83" s="12"/>
      <c r="OCI83" s="12"/>
      <c r="OCJ83" s="12"/>
      <c r="OCK83" s="12"/>
      <c r="OCL83" s="12"/>
      <c r="OCM83" s="12"/>
      <c r="OCN83" s="12"/>
      <c r="OCO83" s="12"/>
      <c r="OCP83" s="12"/>
      <c r="OCQ83" s="12"/>
      <c r="OCR83" s="11"/>
      <c r="OCS83" s="15"/>
      <c r="OCT83" s="13"/>
      <c r="OCU83" s="14"/>
      <c r="OCV83" s="14"/>
      <c r="OCW83" s="12"/>
      <c r="OCX83" s="12"/>
      <c r="OCY83" s="12"/>
      <c r="OCZ83" s="12"/>
      <c r="ODA83" s="12"/>
      <c r="ODB83" s="12"/>
      <c r="ODC83" s="12"/>
      <c r="ODD83" s="12"/>
      <c r="ODE83" s="12"/>
      <c r="ODF83" s="12"/>
      <c r="ODG83" s="12"/>
      <c r="ODH83" s="12"/>
      <c r="ODI83" s="11"/>
      <c r="ODJ83" s="15"/>
      <c r="ODK83" s="13"/>
      <c r="ODL83" s="14"/>
      <c r="ODM83" s="14"/>
      <c r="ODN83" s="12"/>
      <c r="ODO83" s="12"/>
      <c r="ODP83" s="12"/>
      <c r="ODQ83" s="12"/>
      <c r="ODR83" s="12"/>
      <c r="ODS83" s="12"/>
      <c r="ODT83" s="12"/>
      <c r="ODU83" s="12"/>
      <c r="ODV83" s="12"/>
      <c r="ODW83" s="12"/>
      <c r="ODX83" s="12"/>
      <c r="ODY83" s="12"/>
      <c r="ODZ83" s="11"/>
      <c r="OEA83" s="15"/>
      <c r="OEB83" s="13"/>
      <c r="OEC83" s="14"/>
      <c r="OED83" s="14"/>
      <c r="OEE83" s="12"/>
      <c r="OEF83" s="12"/>
      <c r="OEG83" s="12"/>
      <c r="OEH83" s="12"/>
      <c r="OEI83" s="12"/>
      <c r="OEJ83" s="12"/>
      <c r="OEK83" s="12"/>
      <c r="OEL83" s="12"/>
      <c r="OEM83" s="12"/>
      <c r="OEN83" s="12"/>
      <c r="OEO83" s="12"/>
      <c r="OEP83" s="12"/>
      <c r="OEQ83" s="11"/>
      <c r="OER83" s="15"/>
      <c r="OES83" s="13"/>
      <c r="OET83" s="14"/>
      <c r="OEU83" s="14"/>
      <c r="OEV83" s="12"/>
      <c r="OEW83" s="12"/>
      <c r="OEX83" s="12"/>
      <c r="OEY83" s="12"/>
      <c r="OEZ83" s="12"/>
      <c r="OFA83" s="12"/>
      <c r="OFB83" s="12"/>
      <c r="OFC83" s="12"/>
      <c r="OFD83" s="12"/>
      <c r="OFE83" s="12"/>
      <c r="OFF83" s="12"/>
      <c r="OFG83" s="12"/>
      <c r="OFH83" s="11"/>
      <c r="OFI83" s="15"/>
      <c r="OFJ83" s="13"/>
      <c r="OFK83" s="14"/>
      <c r="OFL83" s="14"/>
      <c r="OFM83" s="12"/>
      <c r="OFN83" s="12"/>
      <c r="OFO83" s="12"/>
      <c r="OFP83" s="12"/>
      <c r="OFQ83" s="12"/>
      <c r="OFR83" s="12"/>
      <c r="OFS83" s="12"/>
      <c r="OFT83" s="12"/>
      <c r="OFU83" s="12"/>
      <c r="OFV83" s="12"/>
      <c r="OFW83" s="12"/>
      <c r="OFX83" s="12"/>
      <c r="OFY83" s="11"/>
      <c r="OFZ83" s="15"/>
      <c r="OGA83" s="13"/>
      <c r="OGB83" s="14"/>
      <c r="OGC83" s="14"/>
      <c r="OGD83" s="12"/>
      <c r="OGE83" s="12"/>
      <c r="OGF83" s="12"/>
      <c r="OGG83" s="12"/>
      <c r="OGH83" s="12"/>
      <c r="OGI83" s="12"/>
      <c r="OGJ83" s="12"/>
      <c r="OGK83" s="12"/>
      <c r="OGL83" s="12"/>
      <c r="OGM83" s="12"/>
      <c r="OGN83" s="12"/>
      <c r="OGO83" s="12"/>
      <c r="OGP83" s="11"/>
      <c r="OGQ83" s="15"/>
      <c r="OGR83" s="13"/>
      <c r="OGS83" s="14"/>
      <c r="OGT83" s="14"/>
      <c r="OGU83" s="12"/>
      <c r="OGV83" s="12"/>
      <c r="OGW83" s="12"/>
      <c r="OGX83" s="12"/>
      <c r="OGY83" s="12"/>
      <c r="OGZ83" s="12"/>
      <c r="OHA83" s="12"/>
      <c r="OHB83" s="12"/>
      <c r="OHC83" s="12"/>
      <c r="OHD83" s="12"/>
      <c r="OHE83" s="12"/>
      <c r="OHF83" s="12"/>
      <c r="OHG83" s="11"/>
      <c r="OHH83" s="15"/>
      <c r="OHI83" s="13"/>
      <c r="OHJ83" s="14"/>
      <c r="OHK83" s="14"/>
      <c r="OHL83" s="12"/>
      <c r="OHM83" s="12"/>
      <c r="OHN83" s="12"/>
      <c r="OHO83" s="12"/>
      <c r="OHP83" s="12"/>
      <c r="OHQ83" s="12"/>
      <c r="OHR83" s="12"/>
      <c r="OHS83" s="12"/>
      <c r="OHT83" s="12"/>
      <c r="OHU83" s="12"/>
      <c r="OHV83" s="12"/>
      <c r="OHW83" s="12"/>
      <c r="OHX83" s="11"/>
      <c r="OHY83" s="15"/>
      <c r="OHZ83" s="13"/>
      <c r="OIA83" s="14"/>
      <c r="OIB83" s="14"/>
      <c r="OIC83" s="12"/>
      <c r="OID83" s="12"/>
      <c r="OIE83" s="12"/>
      <c r="OIF83" s="12"/>
      <c r="OIG83" s="12"/>
      <c r="OIH83" s="12"/>
      <c r="OII83" s="12"/>
      <c r="OIJ83" s="12"/>
      <c r="OIK83" s="12"/>
      <c r="OIL83" s="12"/>
      <c r="OIM83" s="12"/>
      <c r="OIN83" s="12"/>
      <c r="OIO83" s="11"/>
      <c r="OIP83" s="15"/>
      <c r="OIQ83" s="13"/>
      <c r="OIR83" s="14"/>
      <c r="OIS83" s="14"/>
      <c r="OIT83" s="12"/>
      <c r="OIU83" s="12"/>
      <c r="OIV83" s="12"/>
      <c r="OIW83" s="12"/>
      <c r="OIX83" s="12"/>
      <c r="OIY83" s="12"/>
      <c r="OIZ83" s="12"/>
      <c r="OJA83" s="12"/>
      <c r="OJB83" s="12"/>
      <c r="OJC83" s="12"/>
      <c r="OJD83" s="12"/>
      <c r="OJE83" s="12"/>
      <c r="OJF83" s="11"/>
      <c r="OJG83" s="15"/>
      <c r="OJH83" s="13"/>
      <c r="OJI83" s="14"/>
      <c r="OJJ83" s="14"/>
      <c r="OJK83" s="12"/>
      <c r="OJL83" s="12"/>
      <c r="OJM83" s="12"/>
      <c r="OJN83" s="12"/>
      <c r="OJO83" s="12"/>
      <c r="OJP83" s="12"/>
      <c r="OJQ83" s="12"/>
      <c r="OJR83" s="12"/>
      <c r="OJS83" s="12"/>
      <c r="OJT83" s="12"/>
      <c r="OJU83" s="12"/>
      <c r="OJV83" s="12"/>
      <c r="OJW83" s="11"/>
      <c r="OJX83" s="15"/>
      <c r="OJY83" s="13"/>
      <c r="OJZ83" s="14"/>
      <c r="OKA83" s="14"/>
      <c r="OKB83" s="12"/>
      <c r="OKC83" s="12"/>
      <c r="OKD83" s="12"/>
      <c r="OKE83" s="12"/>
      <c r="OKF83" s="12"/>
      <c r="OKG83" s="12"/>
      <c r="OKH83" s="12"/>
      <c r="OKI83" s="12"/>
      <c r="OKJ83" s="12"/>
      <c r="OKK83" s="12"/>
      <c r="OKL83" s="12"/>
      <c r="OKM83" s="12"/>
      <c r="OKN83" s="11"/>
      <c r="OKO83" s="15"/>
      <c r="OKP83" s="13"/>
      <c r="OKQ83" s="14"/>
      <c r="OKR83" s="14"/>
      <c r="OKS83" s="12"/>
      <c r="OKT83" s="12"/>
      <c r="OKU83" s="12"/>
      <c r="OKV83" s="12"/>
      <c r="OKW83" s="12"/>
      <c r="OKX83" s="12"/>
      <c r="OKY83" s="12"/>
      <c r="OKZ83" s="12"/>
      <c r="OLA83" s="12"/>
      <c r="OLB83" s="12"/>
      <c r="OLC83" s="12"/>
      <c r="OLD83" s="12"/>
      <c r="OLE83" s="11"/>
      <c r="OLF83" s="15"/>
      <c r="OLG83" s="13"/>
      <c r="OLH83" s="14"/>
      <c r="OLI83" s="14"/>
      <c r="OLJ83" s="12"/>
      <c r="OLK83" s="12"/>
      <c r="OLL83" s="12"/>
      <c r="OLM83" s="12"/>
      <c r="OLN83" s="12"/>
      <c r="OLO83" s="12"/>
      <c r="OLP83" s="12"/>
      <c r="OLQ83" s="12"/>
      <c r="OLR83" s="12"/>
      <c r="OLS83" s="12"/>
      <c r="OLT83" s="12"/>
      <c r="OLU83" s="12"/>
      <c r="OLV83" s="11"/>
      <c r="OLW83" s="15"/>
      <c r="OLX83" s="13"/>
      <c r="OLY83" s="14"/>
      <c r="OLZ83" s="14"/>
      <c r="OMA83" s="12"/>
      <c r="OMB83" s="12"/>
      <c r="OMC83" s="12"/>
      <c r="OMD83" s="12"/>
      <c r="OME83" s="12"/>
      <c r="OMF83" s="12"/>
      <c r="OMG83" s="12"/>
      <c r="OMH83" s="12"/>
      <c r="OMI83" s="12"/>
      <c r="OMJ83" s="12"/>
      <c r="OMK83" s="12"/>
      <c r="OML83" s="12"/>
      <c r="OMM83" s="11"/>
      <c r="OMN83" s="15"/>
      <c r="OMO83" s="13"/>
      <c r="OMP83" s="14"/>
      <c r="OMQ83" s="14"/>
      <c r="OMR83" s="12"/>
      <c r="OMS83" s="12"/>
      <c r="OMT83" s="12"/>
      <c r="OMU83" s="12"/>
      <c r="OMV83" s="12"/>
      <c r="OMW83" s="12"/>
      <c r="OMX83" s="12"/>
      <c r="OMY83" s="12"/>
      <c r="OMZ83" s="12"/>
      <c r="ONA83" s="12"/>
      <c r="ONB83" s="12"/>
      <c r="ONC83" s="12"/>
      <c r="OND83" s="11"/>
      <c r="ONE83" s="15"/>
      <c r="ONF83" s="13"/>
      <c r="ONG83" s="14"/>
      <c r="ONH83" s="14"/>
      <c r="ONI83" s="12"/>
      <c r="ONJ83" s="12"/>
      <c r="ONK83" s="12"/>
      <c r="ONL83" s="12"/>
      <c r="ONM83" s="12"/>
      <c r="ONN83" s="12"/>
      <c r="ONO83" s="12"/>
      <c r="ONP83" s="12"/>
      <c r="ONQ83" s="12"/>
      <c r="ONR83" s="12"/>
      <c r="ONS83" s="12"/>
      <c r="ONT83" s="12"/>
      <c r="ONU83" s="11"/>
      <c r="ONV83" s="15"/>
      <c r="ONW83" s="13"/>
      <c r="ONX83" s="14"/>
      <c r="ONY83" s="14"/>
      <c r="ONZ83" s="12"/>
      <c r="OOA83" s="12"/>
      <c r="OOB83" s="12"/>
      <c r="OOC83" s="12"/>
      <c r="OOD83" s="12"/>
      <c r="OOE83" s="12"/>
      <c r="OOF83" s="12"/>
      <c r="OOG83" s="12"/>
      <c r="OOH83" s="12"/>
      <c r="OOI83" s="12"/>
      <c r="OOJ83" s="12"/>
      <c r="OOK83" s="12"/>
      <c r="OOL83" s="11"/>
      <c r="OOM83" s="15"/>
      <c r="OON83" s="13"/>
      <c r="OOO83" s="14"/>
      <c r="OOP83" s="14"/>
      <c r="OOQ83" s="12"/>
      <c r="OOR83" s="12"/>
      <c r="OOS83" s="12"/>
      <c r="OOT83" s="12"/>
      <c r="OOU83" s="12"/>
      <c r="OOV83" s="12"/>
      <c r="OOW83" s="12"/>
      <c r="OOX83" s="12"/>
      <c r="OOY83" s="12"/>
      <c r="OOZ83" s="12"/>
      <c r="OPA83" s="12"/>
      <c r="OPB83" s="12"/>
      <c r="OPC83" s="11"/>
      <c r="OPD83" s="15"/>
      <c r="OPE83" s="13"/>
      <c r="OPF83" s="14"/>
      <c r="OPG83" s="14"/>
      <c r="OPH83" s="12"/>
      <c r="OPI83" s="12"/>
      <c r="OPJ83" s="12"/>
      <c r="OPK83" s="12"/>
      <c r="OPL83" s="12"/>
      <c r="OPM83" s="12"/>
      <c r="OPN83" s="12"/>
      <c r="OPO83" s="12"/>
      <c r="OPP83" s="12"/>
      <c r="OPQ83" s="12"/>
      <c r="OPR83" s="12"/>
      <c r="OPS83" s="12"/>
      <c r="OPT83" s="11"/>
      <c r="OPU83" s="15"/>
      <c r="OPV83" s="13"/>
      <c r="OPW83" s="14"/>
      <c r="OPX83" s="14"/>
      <c r="OPY83" s="12"/>
      <c r="OPZ83" s="12"/>
      <c r="OQA83" s="12"/>
      <c r="OQB83" s="12"/>
      <c r="OQC83" s="12"/>
      <c r="OQD83" s="12"/>
      <c r="OQE83" s="12"/>
      <c r="OQF83" s="12"/>
      <c r="OQG83" s="12"/>
      <c r="OQH83" s="12"/>
      <c r="OQI83" s="12"/>
      <c r="OQJ83" s="12"/>
      <c r="OQK83" s="11"/>
      <c r="OQL83" s="15"/>
      <c r="OQM83" s="13"/>
      <c r="OQN83" s="14"/>
      <c r="OQO83" s="14"/>
      <c r="OQP83" s="12"/>
      <c r="OQQ83" s="12"/>
      <c r="OQR83" s="12"/>
      <c r="OQS83" s="12"/>
      <c r="OQT83" s="12"/>
      <c r="OQU83" s="12"/>
      <c r="OQV83" s="12"/>
      <c r="OQW83" s="12"/>
      <c r="OQX83" s="12"/>
      <c r="OQY83" s="12"/>
      <c r="OQZ83" s="12"/>
      <c r="ORA83" s="12"/>
      <c r="ORB83" s="11"/>
      <c r="ORC83" s="15"/>
      <c r="ORD83" s="13"/>
      <c r="ORE83" s="14"/>
      <c r="ORF83" s="14"/>
      <c r="ORG83" s="12"/>
      <c r="ORH83" s="12"/>
      <c r="ORI83" s="12"/>
      <c r="ORJ83" s="12"/>
      <c r="ORK83" s="12"/>
      <c r="ORL83" s="12"/>
      <c r="ORM83" s="12"/>
      <c r="ORN83" s="12"/>
      <c r="ORO83" s="12"/>
      <c r="ORP83" s="12"/>
      <c r="ORQ83" s="12"/>
      <c r="ORR83" s="12"/>
      <c r="ORS83" s="11"/>
      <c r="ORT83" s="15"/>
      <c r="ORU83" s="13"/>
      <c r="ORV83" s="14"/>
      <c r="ORW83" s="14"/>
      <c r="ORX83" s="12"/>
      <c r="ORY83" s="12"/>
      <c r="ORZ83" s="12"/>
      <c r="OSA83" s="12"/>
      <c r="OSB83" s="12"/>
      <c r="OSC83" s="12"/>
      <c r="OSD83" s="12"/>
      <c r="OSE83" s="12"/>
      <c r="OSF83" s="12"/>
      <c r="OSG83" s="12"/>
      <c r="OSH83" s="12"/>
      <c r="OSI83" s="12"/>
      <c r="OSJ83" s="11"/>
      <c r="OSK83" s="15"/>
      <c r="OSL83" s="13"/>
      <c r="OSM83" s="14"/>
      <c r="OSN83" s="14"/>
      <c r="OSO83" s="12"/>
      <c r="OSP83" s="12"/>
      <c r="OSQ83" s="12"/>
      <c r="OSR83" s="12"/>
      <c r="OSS83" s="12"/>
      <c r="OST83" s="12"/>
      <c r="OSU83" s="12"/>
      <c r="OSV83" s="12"/>
      <c r="OSW83" s="12"/>
      <c r="OSX83" s="12"/>
      <c r="OSY83" s="12"/>
      <c r="OSZ83" s="12"/>
      <c r="OTA83" s="11"/>
      <c r="OTB83" s="15"/>
      <c r="OTC83" s="13"/>
      <c r="OTD83" s="14"/>
      <c r="OTE83" s="14"/>
      <c r="OTF83" s="12"/>
      <c r="OTG83" s="12"/>
      <c r="OTH83" s="12"/>
      <c r="OTI83" s="12"/>
      <c r="OTJ83" s="12"/>
      <c r="OTK83" s="12"/>
      <c r="OTL83" s="12"/>
      <c r="OTM83" s="12"/>
      <c r="OTN83" s="12"/>
      <c r="OTO83" s="12"/>
      <c r="OTP83" s="12"/>
      <c r="OTQ83" s="12"/>
      <c r="OTR83" s="11"/>
      <c r="OTS83" s="15"/>
      <c r="OTT83" s="13"/>
      <c r="OTU83" s="14"/>
      <c r="OTV83" s="14"/>
      <c r="OTW83" s="12"/>
      <c r="OTX83" s="12"/>
      <c r="OTY83" s="12"/>
      <c r="OTZ83" s="12"/>
      <c r="OUA83" s="12"/>
      <c r="OUB83" s="12"/>
      <c r="OUC83" s="12"/>
      <c r="OUD83" s="12"/>
      <c r="OUE83" s="12"/>
      <c r="OUF83" s="12"/>
      <c r="OUG83" s="12"/>
      <c r="OUH83" s="12"/>
      <c r="OUI83" s="11"/>
      <c r="OUJ83" s="15"/>
      <c r="OUK83" s="13"/>
      <c r="OUL83" s="14"/>
      <c r="OUM83" s="14"/>
      <c r="OUN83" s="12"/>
      <c r="OUO83" s="12"/>
      <c r="OUP83" s="12"/>
      <c r="OUQ83" s="12"/>
      <c r="OUR83" s="12"/>
      <c r="OUS83" s="12"/>
      <c r="OUT83" s="12"/>
      <c r="OUU83" s="12"/>
      <c r="OUV83" s="12"/>
      <c r="OUW83" s="12"/>
      <c r="OUX83" s="12"/>
      <c r="OUY83" s="12"/>
      <c r="OUZ83" s="11"/>
      <c r="OVA83" s="15"/>
      <c r="OVB83" s="13"/>
      <c r="OVC83" s="14"/>
      <c r="OVD83" s="14"/>
      <c r="OVE83" s="12"/>
      <c r="OVF83" s="12"/>
      <c r="OVG83" s="12"/>
      <c r="OVH83" s="12"/>
      <c r="OVI83" s="12"/>
      <c r="OVJ83" s="12"/>
      <c r="OVK83" s="12"/>
      <c r="OVL83" s="12"/>
      <c r="OVM83" s="12"/>
      <c r="OVN83" s="12"/>
      <c r="OVO83" s="12"/>
      <c r="OVP83" s="12"/>
      <c r="OVQ83" s="11"/>
      <c r="OVR83" s="15"/>
      <c r="OVS83" s="13"/>
      <c r="OVT83" s="14"/>
      <c r="OVU83" s="14"/>
      <c r="OVV83" s="12"/>
      <c r="OVW83" s="12"/>
      <c r="OVX83" s="12"/>
      <c r="OVY83" s="12"/>
      <c r="OVZ83" s="12"/>
      <c r="OWA83" s="12"/>
      <c r="OWB83" s="12"/>
      <c r="OWC83" s="12"/>
      <c r="OWD83" s="12"/>
      <c r="OWE83" s="12"/>
      <c r="OWF83" s="12"/>
      <c r="OWG83" s="12"/>
      <c r="OWH83" s="11"/>
      <c r="OWI83" s="15"/>
      <c r="OWJ83" s="13"/>
      <c r="OWK83" s="14"/>
      <c r="OWL83" s="14"/>
      <c r="OWM83" s="12"/>
      <c r="OWN83" s="12"/>
      <c r="OWO83" s="12"/>
      <c r="OWP83" s="12"/>
      <c r="OWQ83" s="12"/>
      <c r="OWR83" s="12"/>
      <c r="OWS83" s="12"/>
      <c r="OWT83" s="12"/>
      <c r="OWU83" s="12"/>
      <c r="OWV83" s="12"/>
      <c r="OWW83" s="12"/>
      <c r="OWX83" s="12"/>
      <c r="OWY83" s="11"/>
      <c r="OWZ83" s="15"/>
      <c r="OXA83" s="13"/>
      <c r="OXB83" s="14"/>
      <c r="OXC83" s="14"/>
      <c r="OXD83" s="12"/>
      <c r="OXE83" s="12"/>
      <c r="OXF83" s="12"/>
      <c r="OXG83" s="12"/>
      <c r="OXH83" s="12"/>
      <c r="OXI83" s="12"/>
      <c r="OXJ83" s="12"/>
      <c r="OXK83" s="12"/>
      <c r="OXL83" s="12"/>
      <c r="OXM83" s="12"/>
      <c r="OXN83" s="12"/>
      <c r="OXO83" s="12"/>
      <c r="OXP83" s="11"/>
      <c r="OXQ83" s="15"/>
      <c r="OXR83" s="13"/>
      <c r="OXS83" s="14"/>
      <c r="OXT83" s="14"/>
      <c r="OXU83" s="12"/>
      <c r="OXV83" s="12"/>
      <c r="OXW83" s="12"/>
      <c r="OXX83" s="12"/>
      <c r="OXY83" s="12"/>
      <c r="OXZ83" s="12"/>
      <c r="OYA83" s="12"/>
      <c r="OYB83" s="12"/>
      <c r="OYC83" s="12"/>
      <c r="OYD83" s="12"/>
      <c r="OYE83" s="12"/>
      <c r="OYF83" s="12"/>
      <c r="OYG83" s="11"/>
      <c r="OYH83" s="15"/>
      <c r="OYI83" s="13"/>
      <c r="OYJ83" s="14"/>
      <c r="OYK83" s="14"/>
      <c r="OYL83" s="12"/>
      <c r="OYM83" s="12"/>
      <c r="OYN83" s="12"/>
      <c r="OYO83" s="12"/>
      <c r="OYP83" s="12"/>
      <c r="OYQ83" s="12"/>
      <c r="OYR83" s="12"/>
      <c r="OYS83" s="12"/>
      <c r="OYT83" s="12"/>
      <c r="OYU83" s="12"/>
      <c r="OYV83" s="12"/>
      <c r="OYW83" s="12"/>
      <c r="OYX83" s="11"/>
      <c r="OYY83" s="15"/>
      <c r="OYZ83" s="13"/>
      <c r="OZA83" s="14"/>
      <c r="OZB83" s="14"/>
      <c r="OZC83" s="12"/>
      <c r="OZD83" s="12"/>
      <c r="OZE83" s="12"/>
      <c r="OZF83" s="12"/>
      <c r="OZG83" s="12"/>
      <c r="OZH83" s="12"/>
      <c r="OZI83" s="12"/>
      <c r="OZJ83" s="12"/>
      <c r="OZK83" s="12"/>
      <c r="OZL83" s="12"/>
      <c r="OZM83" s="12"/>
      <c r="OZN83" s="12"/>
      <c r="OZO83" s="11"/>
      <c r="OZP83" s="15"/>
      <c r="OZQ83" s="13"/>
      <c r="OZR83" s="14"/>
      <c r="OZS83" s="14"/>
      <c r="OZT83" s="12"/>
      <c r="OZU83" s="12"/>
      <c r="OZV83" s="12"/>
      <c r="OZW83" s="12"/>
      <c r="OZX83" s="12"/>
      <c r="OZY83" s="12"/>
      <c r="OZZ83" s="12"/>
      <c r="PAA83" s="12"/>
      <c r="PAB83" s="12"/>
      <c r="PAC83" s="12"/>
      <c r="PAD83" s="12"/>
      <c r="PAE83" s="12"/>
      <c r="PAF83" s="11"/>
      <c r="PAG83" s="15"/>
      <c r="PAH83" s="13"/>
      <c r="PAI83" s="14"/>
      <c r="PAJ83" s="14"/>
      <c r="PAK83" s="12"/>
      <c r="PAL83" s="12"/>
      <c r="PAM83" s="12"/>
      <c r="PAN83" s="12"/>
      <c r="PAO83" s="12"/>
      <c r="PAP83" s="12"/>
      <c r="PAQ83" s="12"/>
      <c r="PAR83" s="12"/>
      <c r="PAS83" s="12"/>
      <c r="PAT83" s="12"/>
      <c r="PAU83" s="12"/>
      <c r="PAV83" s="12"/>
      <c r="PAW83" s="11"/>
      <c r="PAX83" s="15"/>
      <c r="PAY83" s="13"/>
      <c r="PAZ83" s="14"/>
      <c r="PBA83" s="14"/>
      <c r="PBB83" s="12"/>
      <c r="PBC83" s="12"/>
      <c r="PBD83" s="12"/>
      <c r="PBE83" s="12"/>
      <c r="PBF83" s="12"/>
      <c r="PBG83" s="12"/>
      <c r="PBH83" s="12"/>
      <c r="PBI83" s="12"/>
      <c r="PBJ83" s="12"/>
      <c r="PBK83" s="12"/>
      <c r="PBL83" s="12"/>
      <c r="PBM83" s="12"/>
      <c r="PBN83" s="11"/>
      <c r="PBO83" s="15"/>
      <c r="PBP83" s="13"/>
      <c r="PBQ83" s="14"/>
      <c r="PBR83" s="14"/>
      <c r="PBS83" s="12"/>
      <c r="PBT83" s="12"/>
      <c r="PBU83" s="12"/>
      <c r="PBV83" s="12"/>
      <c r="PBW83" s="12"/>
      <c r="PBX83" s="12"/>
      <c r="PBY83" s="12"/>
      <c r="PBZ83" s="12"/>
      <c r="PCA83" s="12"/>
      <c r="PCB83" s="12"/>
      <c r="PCC83" s="12"/>
      <c r="PCD83" s="12"/>
      <c r="PCE83" s="11"/>
      <c r="PCF83" s="15"/>
      <c r="PCG83" s="13"/>
      <c r="PCH83" s="14"/>
      <c r="PCI83" s="14"/>
      <c r="PCJ83" s="12"/>
      <c r="PCK83" s="12"/>
      <c r="PCL83" s="12"/>
      <c r="PCM83" s="12"/>
      <c r="PCN83" s="12"/>
      <c r="PCO83" s="12"/>
      <c r="PCP83" s="12"/>
      <c r="PCQ83" s="12"/>
      <c r="PCR83" s="12"/>
      <c r="PCS83" s="12"/>
      <c r="PCT83" s="12"/>
      <c r="PCU83" s="12"/>
      <c r="PCV83" s="11"/>
      <c r="PCW83" s="15"/>
      <c r="PCX83" s="13"/>
      <c r="PCY83" s="14"/>
      <c r="PCZ83" s="14"/>
      <c r="PDA83" s="12"/>
      <c r="PDB83" s="12"/>
      <c r="PDC83" s="12"/>
      <c r="PDD83" s="12"/>
      <c r="PDE83" s="12"/>
      <c r="PDF83" s="12"/>
      <c r="PDG83" s="12"/>
      <c r="PDH83" s="12"/>
      <c r="PDI83" s="12"/>
      <c r="PDJ83" s="12"/>
      <c r="PDK83" s="12"/>
      <c r="PDL83" s="12"/>
      <c r="PDM83" s="11"/>
      <c r="PDN83" s="15"/>
      <c r="PDO83" s="13"/>
      <c r="PDP83" s="14"/>
      <c r="PDQ83" s="14"/>
      <c r="PDR83" s="12"/>
      <c r="PDS83" s="12"/>
      <c r="PDT83" s="12"/>
      <c r="PDU83" s="12"/>
      <c r="PDV83" s="12"/>
      <c r="PDW83" s="12"/>
      <c r="PDX83" s="12"/>
      <c r="PDY83" s="12"/>
      <c r="PDZ83" s="12"/>
      <c r="PEA83" s="12"/>
      <c r="PEB83" s="12"/>
      <c r="PEC83" s="12"/>
      <c r="PED83" s="11"/>
      <c r="PEE83" s="15"/>
      <c r="PEF83" s="13"/>
      <c r="PEG83" s="14"/>
      <c r="PEH83" s="14"/>
      <c r="PEI83" s="12"/>
      <c r="PEJ83" s="12"/>
      <c r="PEK83" s="12"/>
      <c r="PEL83" s="12"/>
      <c r="PEM83" s="12"/>
      <c r="PEN83" s="12"/>
      <c r="PEO83" s="12"/>
      <c r="PEP83" s="12"/>
      <c r="PEQ83" s="12"/>
      <c r="PER83" s="12"/>
      <c r="PES83" s="12"/>
      <c r="PET83" s="12"/>
      <c r="PEU83" s="11"/>
      <c r="PEV83" s="15"/>
      <c r="PEW83" s="13"/>
      <c r="PEX83" s="14"/>
      <c r="PEY83" s="14"/>
      <c r="PEZ83" s="12"/>
      <c r="PFA83" s="12"/>
      <c r="PFB83" s="12"/>
      <c r="PFC83" s="12"/>
      <c r="PFD83" s="12"/>
      <c r="PFE83" s="12"/>
      <c r="PFF83" s="12"/>
      <c r="PFG83" s="12"/>
      <c r="PFH83" s="12"/>
      <c r="PFI83" s="12"/>
      <c r="PFJ83" s="12"/>
      <c r="PFK83" s="12"/>
      <c r="PFL83" s="11"/>
      <c r="PFM83" s="15"/>
      <c r="PFN83" s="13"/>
      <c r="PFO83" s="14"/>
      <c r="PFP83" s="14"/>
      <c r="PFQ83" s="12"/>
      <c r="PFR83" s="12"/>
      <c r="PFS83" s="12"/>
      <c r="PFT83" s="12"/>
      <c r="PFU83" s="12"/>
      <c r="PFV83" s="12"/>
      <c r="PFW83" s="12"/>
      <c r="PFX83" s="12"/>
      <c r="PFY83" s="12"/>
      <c r="PFZ83" s="12"/>
      <c r="PGA83" s="12"/>
      <c r="PGB83" s="12"/>
      <c r="PGC83" s="11"/>
      <c r="PGD83" s="15"/>
      <c r="PGE83" s="13"/>
      <c r="PGF83" s="14"/>
      <c r="PGG83" s="14"/>
      <c r="PGH83" s="12"/>
      <c r="PGI83" s="12"/>
      <c r="PGJ83" s="12"/>
      <c r="PGK83" s="12"/>
      <c r="PGL83" s="12"/>
      <c r="PGM83" s="12"/>
      <c r="PGN83" s="12"/>
      <c r="PGO83" s="12"/>
      <c r="PGP83" s="12"/>
      <c r="PGQ83" s="12"/>
      <c r="PGR83" s="12"/>
      <c r="PGS83" s="12"/>
      <c r="PGT83" s="11"/>
      <c r="PGU83" s="15"/>
      <c r="PGV83" s="13"/>
      <c r="PGW83" s="14"/>
      <c r="PGX83" s="14"/>
      <c r="PGY83" s="12"/>
      <c r="PGZ83" s="12"/>
      <c r="PHA83" s="12"/>
      <c r="PHB83" s="12"/>
      <c r="PHC83" s="12"/>
      <c r="PHD83" s="12"/>
      <c r="PHE83" s="12"/>
      <c r="PHF83" s="12"/>
      <c r="PHG83" s="12"/>
      <c r="PHH83" s="12"/>
      <c r="PHI83" s="12"/>
      <c r="PHJ83" s="12"/>
      <c r="PHK83" s="11"/>
      <c r="PHL83" s="15"/>
      <c r="PHM83" s="13"/>
      <c r="PHN83" s="14"/>
      <c r="PHO83" s="14"/>
      <c r="PHP83" s="12"/>
      <c r="PHQ83" s="12"/>
      <c r="PHR83" s="12"/>
      <c r="PHS83" s="12"/>
      <c r="PHT83" s="12"/>
      <c r="PHU83" s="12"/>
      <c r="PHV83" s="12"/>
      <c r="PHW83" s="12"/>
      <c r="PHX83" s="12"/>
      <c r="PHY83" s="12"/>
      <c r="PHZ83" s="12"/>
      <c r="PIA83" s="12"/>
      <c r="PIB83" s="11"/>
      <c r="PIC83" s="15"/>
      <c r="PID83" s="13"/>
      <c r="PIE83" s="14"/>
      <c r="PIF83" s="14"/>
      <c r="PIG83" s="12"/>
      <c r="PIH83" s="12"/>
      <c r="PII83" s="12"/>
      <c r="PIJ83" s="12"/>
      <c r="PIK83" s="12"/>
      <c r="PIL83" s="12"/>
      <c r="PIM83" s="12"/>
      <c r="PIN83" s="12"/>
      <c r="PIO83" s="12"/>
      <c r="PIP83" s="12"/>
      <c r="PIQ83" s="12"/>
      <c r="PIR83" s="12"/>
      <c r="PIS83" s="11"/>
      <c r="PIT83" s="15"/>
      <c r="PIU83" s="13"/>
      <c r="PIV83" s="14"/>
      <c r="PIW83" s="14"/>
      <c r="PIX83" s="12"/>
      <c r="PIY83" s="12"/>
      <c r="PIZ83" s="12"/>
      <c r="PJA83" s="12"/>
      <c r="PJB83" s="12"/>
      <c r="PJC83" s="12"/>
      <c r="PJD83" s="12"/>
      <c r="PJE83" s="12"/>
      <c r="PJF83" s="12"/>
      <c r="PJG83" s="12"/>
      <c r="PJH83" s="12"/>
      <c r="PJI83" s="12"/>
      <c r="PJJ83" s="11"/>
      <c r="PJK83" s="15"/>
      <c r="PJL83" s="13"/>
      <c r="PJM83" s="14"/>
      <c r="PJN83" s="14"/>
      <c r="PJO83" s="12"/>
      <c r="PJP83" s="12"/>
      <c r="PJQ83" s="12"/>
      <c r="PJR83" s="12"/>
      <c r="PJS83" s="12"/>
      <c r="PJT83" s="12"/>
      <c r="PJU83" s="12"/>
      <c r="PJV83" s="12"/>
      <c r="PJW83" s="12"/>
      <c r="PJX83" s="12"/>
      <c r="PJY83" s="12"/>
      <c r="PJZ83" s="12"/>
      <c r="PKA83" s="11"/>
      <c r="PKB83" s="15"/>
      <c r="PKC83" s="13"/>
      <c r="PKD83" s="14"/>
      <c r="PKE83" s="14"/>
      <c r="PKF83" s="12"/>
      <c r="PKG83" s="12"/>
      <c r="PKH83" s="12"/>
      <c r="PKI83" s="12"/>
      <c r="PKJ83" s="12"/>
      <c r="PKK83" s="12"/>
      <c r="PKL83" s="12"/>
      <c r="PKM83" s="12"/>
      <c r="PKN83" s="12"/>
      <c r="PKO83" s="12"/>
      <c r="PKP83" s="12"/>
      <c r="PKQ83" s="12"/>
      <c r="PKR83" s="11"/>
      <c r="PKS83" s="15"/>
      <c r="PKT83" s="13"/>
      <c r="PKU83" s="14"/>
      <c r="PKV83" s="14"/>
      <c r="PKW83" s="12"/>
      <c r="PKX83" s="12"/>
      <c r="PKY83" s="12"/>
      <c r="PKZ83" s="12"/>
      <c r="PLA83" s="12"/>
      <c r="PLB83" s="12"/>
      <c r="PLC83" s="12"/>
      <c r="PLD83" s="12"/>
      <c r="PLE83" s="12"/>
      <c r="PLF83" s="12"/>
      <c r="PLG83" s="12"/>
      <c r="PLH83" s="12"/>
      <c r="PLI83" s="11"/>
      <c r="PLJ83" s="15"/>
      <c r="PLK83" s="13"/>
      <c r="PLL83" s="14"/>
      <c r="PLM83" s="14"/>
      <c r="PLN83" s="12"/>
      <c r="PLO83" s="12"/>
      <c r="PLP83" s="12"/>
      <c r="PLQ83" s="12"/>
      <c r="PLR83" s="12"/>
      <c r="PLS83" s="12"/>
      <c r="PLT83" s="12"/>
      <c r="PLU83" s="12"/>
      <c r="PLV83" s="12"/>
      <c r="PLW83" s="12"/>
      <c r="PLX83" s="12"/>
      <c r="PLY83" s="12"/>
      <c r="PLZ83" s="11"/>
      <c r="PMA83" s="15"/>
      <c r="PMB83" s="13"/>
      <c r="PMC83" s="14"/>
      <c r="PMD83" s="14"/>
      <c r="PME83" s="12"/>
      <c r="PMF83" s="12"/>
      <c r="PMG83" s="12"/>
      <c r="PMH83" s="12"/>
      <c r="PMI83" s="12"/>
      <c r="PMJ83" s="12"/>
      <c r="PMK83" s="12"/>
      <c r="PML83" s="12"/>
      <c r="PMM83" s="12"/>
      <c r="PMN83" s="12"/>
      <c r="PMO83" s="12"/>
      <c r="PMP83" s="12"/>
      <c r="PMQ83" s="11"/>
      <c r="PMR83" s="15"/>
      <c r="PMS83" s="13"/>
      <c r="PMT83" s="14"/>
      <c r="PMU83" s="14"/>
      <c r="PMV83" s="12"/>
      <c r="PMW83" s="12"/>
      <c r="PMX83" s="12"/>
      <c r="PMY83" s="12"/>
      <c r="PMZ83" s="12"/>
      <c r="PNA83" s="12"/>
      <c r="PNB83" s="12"/>
      <c r="PNC83" s="12"/>
      <c r="PND83" s="12"/>
      <c r="PNE83" s="12"/>
      <c r="PNF83" s="12"/>
      <c r="PNG83" s="12"/>
      <c r="PNH83" s="11"/>
      <c r="PNI83" s="15"/>
      <c r="PNJ83" s="13"/>
      <c r="PNK83" s="14"/>
      <c r="PNL83" s="14"/>
      <c r="PNM83" s="12"/>
      <c r="PNN83" s="12"/>
      <c r="PNO83" s="12"/>
      <c r="PNP83" s="12"/>
      <c r="PNQ83" s="12"/>
      <c r="PNR83" s="12"/>
      <c r="PNS83" s="12"/>
      <c r="PNT83" s="12"/>
      <c r="PNU83" s="12"/>
      <c r="PNV83" s="12"/>
      <c r="PNW83" s="12"/>
      <c r="PNX83" s="12"/>
      <c r="PNY83" s="11"/>
      <c r="PNZ83" s="15"/>
      <c r="POA83" s="13"/>
      <c r="POB83" s="14"/>
      <c r="POC83" s="14"/>
      <c r="POD83" s="12"/>
      <c r="POE83" s="12"/>
      <c r="POF83" s="12"/>
      <c r="POG83" s="12"/>
      <c r="POH83" s="12"/>
      <c r="POI83" s="12"/>
      <c r="POJ83" s="12"/>
      <c r="POK83" s="12"/>
      <c r="POL83" s="12"/>
      <c r="POM83" s="12"/>
      <c r="PON83" s="12"/>
      <c r="POO83" s="12"/>
      <c r="POP83" s="11"/>
      <c r="POQ83" s="15"/>
      <c r="POR83" s="13"/>
      <c r="POS83" s="14"/>
      <c r="POT83" s="14"/>
      <c r="POU83" s="12"/>
      <c r="POV83" s="12"/>
      <c r="POW83" s="12"/>
      <c r="POX83" s="12"/>
      <c r="POY83" s="12"/>
      <c r="POZ83" s="12"/>
      <c r="PPA83" s="12"/>
      <c r="PPB83" s="12"/>
      <c r="PPC83" s="12"/>
      <c r="PPD83" s="12"/>
      <c r="PPE83" s="12"/>
      <c r="PPF83" s="12"/>
      <c r="PPG83" s="11"/>
      <c r="PPH83" s="15"/>
      <c r="PPI83" s="13"/>
      <c r="PPJ83" s="14"/>
      <c r="PPK83" s="14"/>
      <c r="PPL83" s="12"/>
      <c r="PPM83" s="12"/>
      <c r="PPN83" s="12"/>
      <c r="PPO83" s="12"/>
      <c r="PPP83" s="12"/>
      <c r="PPQ83" s="12"/>
      <c r="PPR83" s="12"/>
      <c r="PPS83" s="12"/>
      <c r="PPT83" s="12"/>
      <c r="PPU83" s="12"/>
      <c r="PPV83" s="12"/>
      <c r="PPW83" s="12"/>
      <c r="PPX83" s="11"/>
      <c r="PPY83" s="15"/>
      <c r="PPZ83" s="13"/>
      <c r="PQA83" s="14"/>
      <c r="PQB83" s="14"/>
      <c r="PQC83" s="12"/>
      <c r="PQD83" s="12"/>
      <c r="PQE83" s="12"/>
      <c r="PQF83" s="12"/>
      <c r="PQG83" s="12"/>
      <c r="PQH83" s="12"/>
      <c r="PQI83" s="12"/>
      <c r="PQJ83" s="12"/>
      <c r="PQK83" s="12"/>
      <c r="PQL83" s="12"/>
      <c r="PQM83" s="12"/>
      <c r="PQN83" s="12"/>
      <c r="PQO83" s="11"/>
      <c r="PQP83" s="15"/>
      <c r="PQQ83" s="13"/>
      <c r="PQR83" s="14"/>
      <c r="PQS83" s="14"/>
      <c r="PQT83" s="12"/>
      <c r="PQU83" s="12"/>
      <c r="PQV83" s="12"/>
      <c r="PQW83" s="12"/>
      <c r="PQX83" s="12"/>
      <c r="PQY83" s="12"/>
      <c r="PQZ83" s="12"/>
      <c r="PRA83" s="12"/>
      <c r="PRB83" s="12"/>
      <c r="PRC83" s="12"/>
      <c r="PRD83" s="12"/>
      <c r="PRE83" s="12"/>
      <c r="PRF83" s="11"/>
      <c r="PRG83" s="15"/>
      <c r="PRH83" s="13"/>
      <c r="PRI83" s="14"/>
      <c r="PRJ83" s="14"/>
      <c r="PRK83" s="12"/>
      <c r="PRL83" s="12"/>
      <c r="PRM83" s="12"/>
      <c r="PRN83" s="12"/>
      <c r="PRO83" s="12"/>
      <c r="PRP83" s="12"/>
      <c r="PRQ83" s="12"/>
      <c r="PRR83" s="12"/>
      <c r="PRS83" s="12"/>
      <c r="PRT83" s="12"/>
      <c r="PRU83" s="12"/>
      <c r="PRV83" s="12"/>
      <c r="PRW83" s="11"/>
      <c r="PRX83" s="15"/>
      <c r="PRY83" s="13"/>
      <c r="PRZ83" s="14"/>
      <c r="PSA83" s="14"/>
      <c r="PSB83" s="12"/>
      <c r="PSC83" s="12"/>
      <c r="PSD83" s="12"/>
      <c r="PSE83" s="12"/>
      <c r="PSF83" s="12"/>
      <c r="PSG83" s="12"/>
      <c r="PSH83" s="12"/>
      <c r="PSI83" s="12"/>
      <c r="PSJ83" s="12"/>
      <c r="PSK83" s="12"/>
      <c r="PSL83" s="12"/>
      <c r="PSM83" s="12"/>
      <c r="PSN83" s="11"/>
      <c r="PSO83" s="15"/>
      <c r="PSP83" s="13"/>
      <c r="PSQ83" s="14"/>
      <c r="PSR83" s="14"/>
      <c r="PSS83" s="12"/>
      <c r="PST83" s="12"/>
      <c r="PSU83" s="12"/>
      <c r="PSV83" s="12"/>
      <c r="PSW83" s="12"/>
      <c r="PSX83" s="12"/>
      <c r="PSY83" s="12"/>
      <c r="PSZ83" s="12"/>
      <c r="PTA83" s="12"/>
      <c r="PTB83" s="12"/>
      <c r="PTC83" s="12"/>
      <c r="PTD83" s="12"/>
      <c r="PTE83" s="11"/>
      <c r="PTF83" s="15"/>
      <c r="PTG83" s="13"/>
      <c r="PTH83" s="14"/>
      <c r="PTI83" s="14"/>
      <c r="PTJ83" s="12"/>
      <c r="PTK83" s="12"/>
      <c r="PTL83" s="12"/>
      <c r="PTM83" s="12"/>
      <c r="PTN83" s="12"/>
      <c r="PTO83" s="12"/>
      <c r="PTP83" s="12"/>
      <c r="PTQ83" s="12"/>
      <c r="PTR83" s="12"/>
      <c r="PTS83" s="12"/>
      <c r="PTT83" s="12"/>
      <c r="PTU83" s="12"/>
      <c r="PTV83" s="11"/>
      <c r="PTW83" s="15"/>
      <c r="PTX83" s="13"/>
      <c r="PTY83" s="14"/>
      <c r="PTZ83" s="14"/>
      <c r="PUA83" s="12"/>
      <c r="PUB83" s="12"/>
      <c r="PUC83" s="12"/>
      <c r="PUD83" s="12"/>
      <c r="PUE83" s="12"/>
      <c r="PUF83" s="12"/>
      <c r="PUG83" s="12"/>
      <c r="PUH83" s="12"/>
      <c r="PUI83" s="12"/>
      <c r="PUJ83" s="12"/>
      <c r="PUK83" s="12"/>
      <c r="PUL83" s="12"/>
      <c r="PUM83" s="11"/>
      <c r="PUN83" s="15"/>
      <c r="PUO83" s="13"/>
      <c r="PUP83" s="14"/>
      <c r="PUQ83" s="14"/>
      <c r="PUR83" s="12"/>
      <c r="PUS83" s="12"/>
      <c r="PUT83" s="12"/>
      <c r="PUU83" s="12"/>
      <c r="PUV83" s="12"/>
      <c r="PUW83" s="12"/>
      <c r="PUX83" s="12"/>
      <c r="PUY83" s="12"/>
      <c r="PUZ83" s="12"/>
      <c r="PVA83" s="12"/>
      <c r="PVB83" s="12"/>
      <c r="PVC83" s="12"/>
      <c r="PVD83" s="11"/>
      <c r="PVE83" s="15"/>
      <c r="PVF83" s="13"/>
      <c r="PVG83" s="14"/>
      <c r="PVH83" s="14"/>
      <c r="PVI83" s="12"/>
      <c r="PVJ83" s="12"/>
      <c r="PVK83" s="12"/>
      <c r="PVL83" s="12"/>
      <c r="PVM83" s="12"/>
      <c r="PVN83" s="12"/>
      <c r="PVO83" s="12"/>
      <c r="PVP83" s="12"/>
      <c r="PVQ83" s="12"/>
      <c r="PVR83" s="12"/>
      <c r="PVS83" s="12"/>
      <c r="PVT83" s="12"/>
      <c r="PVU83" s="11"/>
      <c r="PVV83" s="15"/>
      <c r="PVW83" s="13"/>
      <c r="PVX83" s="14"/>
      <c r="PVY83" s="14"/>
      <c r="PVZ83" s="12"/>
      <c r="PWA83" s="12"/>
      <c r="PWB83" s="12"/>
      <c r="PWC83" s="12"/>
      <c r="PWD83" s="12"/>
      <c r="PWE83" s="12"/>
      <c r="PWF83" s="12"/>
      <c r="PWG83" s="12"/>
      <c r="PWH83" s="12"/>
      <c r="PWI83" s="12"/>
      <c r="PWJ83" s="12"/>
      <c r="PWK83" s="12"/>
      <c r="PWL83" s="11"/>
      <c r="PWM83" s="15"/>
      <c r="PWN83" s="13"/>
      <c r="PWO83" s="14"/>
      <c r="PWP83" s="14"/>
      <c r="PWQ83" s="12"/>
      <c r="PWR83" s="12"/>
      <c r="PWS83" s="12"/>
      <c r="PWT83" s="12"/>
      <c r="PWU83" s="12"/>
      <c r="PWV83" s="12"/>
      <c r="PWW83" s="12"/>
      <c r="PWX83" s="12"/>
      <c r="PWY83" s="12"/>
      <c r="PWZ83" s="12"/>
      <c r="PXA83" s="12"/>
      <c r="PXB83" s="12"/>
      <c r="PXC83" s="11"/>
      <c r="PXD83" s="15"/>
      <c r="PXE83" s="13"/>
      <c r="PXF83" s="14"/>
      <c r="PXG83" s="14"/>
      <c r="PXH83" s="12"/>
      <c r="PXI83" s="12"/>
      <c r="PXJ83" s="12"/>
      <c r="PXK83" s="12"/>
      <c r="PXL83" s="12"/>
      <c r="PXM83" s="12"/>
      <c r="PXN83" s="12"/>
      <c r="PXO83" s="12"/>
      <c r="PXP83" s="12"/>
      <c r="PXQ83" s="12"/>
      <c r="PXR83" s="12"/>
      <c r="PXS83" s="12"/>
      <c r="PXT83" s="11"/>
      <c r="PXU83" s="15"/>
      <c r="PXV83" s="13"/>
      <c r="PXW83" s="14"/>
      <c r="PXX83" s="14"/>
      <c r="PXY83" s="12"/>
      <c r="PXZ83" s="12"/>
      <c r="PYA83" s="12"/>
      <c r="PYB83" s="12"/>
      <c r="PYC83" s="12"/>
      <c r="PYD83" s="12"/>
      <c r="PYE83" s="12"/>
      <c r="PYF83" s="12"/>
      <c r="PYG83" s="12"/>
      <c r="PYH83" s="12"/>
      <c r="PYI83" s="12"/>
      <c r="PYJ83" s="12"/>
      <c r="PYK83" s="11"/>
      <c r="PYL83" s="15"/>
      <c r="PYM83" s="13"/>
      <c r="PYN83" s="14"/>
      <c r="PYO83" s="14"/>
      <c r="PYP83" s="12"/>
      <c r="PYQ83" s="12"/>
      <c r="PYR83" s="12"/>
      <c r="PYS83" s="12"/>
      <c r="PYT83" s="12"/>
      <c r="PYU83" s="12"/>
      <c r="PYV83" s="12"/>
      <c r="PYW83" s="12"/>
      <c r="PYX83" s="12"/>
      <c r="PYY83" s="12"/>
      <c r="PYZ83" s="12"/>
      <c r="PZA83" s="12"/>
      <c r="PZB83" s="11"/>
      <c r="PZC83" s="15"/>
      <c r="PZD83" s="13"/>
      <c r="PZE83" s="14"/>
      <c r="PZF83" s="14"/>
      <c r="PZG83" s="12"/>
      <c r="PZH83" s="12"/>
      <c r="PZI83" s="12"/>
      <c r="PZJ83" s="12"/>
      <c r="PZK83" s="12"/>
      <c r="PZL83" s="12"/>
      <c r="PZM83" s="12"/>
      <c r="PZN83" s="12"/>
      <c r="PZO83" s="12"/>
      <c r="PZP83" s="12"/>
      <c r="PZQ83" s="12"/>
      <c r="PZR83" s="12"/>
      <c r="PZS83" s="11"/>
      <c r="PZT83" s="15"/>
      <c r="PZU83" s="13"/>
      <c r="PZV83" s="14"/>
      <c r="PZW83" s="14"/>
      <c r="PZX83" s="12"/>
      <c r="PZY83" s="12"/>
      <c r="PZZ83" s="12"/>
      <c r="QAA83" s="12"/>
      <c r="QAB83" s="12"/>
      <c r="QAC83" s="12"/>
      <c r="QAD83" s="12"/>
      <c r="QAE83" s="12"/>
      <c r="QAF83" s="12"/>
      <c r="QAG83" s="12"/>
      <c r="QAH83" s="12"/>
      <c r="QAI83" s="12"/>
      <c r="QAJ83" s="11"/>
      <c r="QAK83" s="15"/>
      <c r="QAL83" s="13"/>
      <c r="QAM83" s="14"/>
      <c r="QAN83" s="14"/>
      <c r="QAO83" s="12"/>
      <c r="QAP83" s="12"/>
      <c r="QAQ83" s="12"/>
      <c r="QAR83" s="12"/>
      <c r="QAS83" s="12"/>
      <c r="QAT83" s="12"/>
      <c r="QAU83" s="12"/>
      <c r="QAV83" s="12"/>
      <c r="QAW83" s="12"/>
      <c r="QAX83" s="12"/>
      <c r="QAY83" s="12"/>
      <c r="QAZ83" s="12"/>
      <c r="QBA83" s="11"/>
      <c r="QBB83" s="15"/>
      <c r="QBC83" s="13"/>
      <c r="QBD83" s="14"/>
      <c r="QBE83" s="14"/>
      <c r="QBF83" s="12"/>
      <c r="QBG83" s="12"/>
      <c r="QBH83" s="12"/>
      <c r="QBI83" s="12"/>
      <c r="QBJ83" s="12"/>
      <c r="QBK83" s="12"/>
      <c r="QBL83" s="12"/>
      <c r="QBM83" s="12"/>
      <c r="QBN83" s="12"/>
      <c r="QBO83" s="12"/>
      <c r="QBP83" s="12"/>
      <c r="QBQ83" s="12"/>
      <c r="QBR83" s="11"/>
      <c r="QBS83" s="15"/>
      <c r="QBT83" s="13"/>
      <c r="QBU83" s="14"/>
      <c r="QBV83" s="14"/>
      <c r="QBW83" s="12"/>
      <c r="QBX83" s="12"/>
      <c r="QBY83" s="12"/>
      <c r="QBZ83" s="12"/>
      <c r="QCA83" s="12"/>
      <c r="QCB83" s="12"/>
      <c r="QCC83" s="12"/>
      <c r="QCD83" s="12"/>
      <c r="QCE83" s="12"/>
      <c r="QCF83" s="12"/>
      <c r="QCG83" s="12"/>
      <c r="QCH83" s="12"/>
      <c r="QCI83" s="11"/>
      <c r="QCJ83" s="15"/>
      <c r="QCK83" s="13"/>
      <c r="QCL83" s="14"/>
      <c r="QCM83" s="14"/>
      <c r="QCN83" s="12"/>
      <c r="QCO83" s="12"/>
      <c r="QCP83" s="12"/>
      <c r="QCQ83" s="12"/>
      <c r="QCR83" s="12"/>
      <c r="QCS83" s="12"/>
      <c r="QCT83" s="12"/>
      <c r="QCU83" s="12"/>
      <c r="QCV83" s="12"/>
      <c r="QCW83" s="12"/>
      <c r="QCX83" s="12"/>
      <c r="QCY83" s="12"/>
      <c r="QCZ83" s="11"/>
      <c r="QDA83" s="15"/>
      <c r="QDB83" s="13"/>
      <c r="QDC83" s="14"/>
      <c r="QDD83" s="14"/>
      <c r="QDE83" s="12"/>
      <c r="QDF83" s="12"/>
      <c r="QDG83" s="12"/>
      <c r="QDH83" s="12"/>
      <c r="QDI83" s="12"/>
      <c r="QDJ83" s="12"/>
      <c r="QDK83" s="12"/>
      <c r="QDL83" s="12"/>
      <c r="QDM83" s="12"/>
      <c r="QDN83" s="12"/>
      <c r="QDO83" s="12"/>
      <c r="QDP83" s="12"/>
      <c r="QDQ83" s="11"/>
      <c r="QDR83" s="15"/>
      <c r="QDS83" s="13"/>
      <c r="QDT83" s="14"/>
      <c r="QDU83" s="14"/>
      <c r="QDV83" s="12"/>
      <c r="QDW83" s="12"/>
      <c r="QDX83" s="12"/>
      <c r="QDY83" s="12"/>
      <c r="QDZ83" s="12"/>
      <c r="QEA83" s="12"/>
      <c r="QEB83" s="12"/>
      <c r="QEC83" s="12"/>
      <c r="QED83" s="12"/>
      <c r="QEE83" s="12"/>
      <c r="QEF83" s="12"/>
      <c r="QEG83" s="12"/>
      <c r="QEH83" s="11"/>
      <c r="QEI83" s="15"/>
      <c r="QEJ83" s="13"/>
      <c r="QEK83" s="14"/>
      <c r="QEL83" s="14"/>
      <c r="QEM83" s="12"/>
      <c r="QEN83" s="12"/>
      <c r="QEO83" s="12"/>
      <c r="QEP83" s="12"/>
      <c r="QEQ83" s="12"/>
      <c r="QER83" s="12"/>
      <c r="QES83" s="12"/>
      <c r="QET83" s="12"/>
      <c r="QEU83" s="12"/>
      <c r="QEV83" s="12"/>
      <c r="QEW83" s="12"/>
      <c r="QEX83" s="12"/>
      <c r="QEY83" s="11"/>
      <c r="QEZ83" s="15"/>
      <c r="QFA83" s="13"/>
      <c r="QFB83" s="14"/>
      <c r="QFC83" s="14"/>
      <c r="QFD83" s="12"/>
      <c r="QFE83" s="12"/>
      <c r="QFF83" s="12"/>
      <c r="QFG83" s="12"/>
      <c r="QFH83" s="12"/>
      <c r="QFI83" s="12"/>
      <c r="QFJ83" s="12"/>
      <c r="QFK83" s="12"/>
      <c r="QFL83" s="12"/>
      <c r="QFM83" s="12"/>
      <c r="QFN83" s="12"/>
      <c r="QFO83" s="12"/>
      <c r="QFP83" s="11"/>
      <c r="QFQ83" s="15"/>
      <c r="QFR83" s="13"/>
      <c r="QFS83" s="14"/>
      <c r="QFT83" s="14"/>
      <c r="QFU83" s="12"/>
      <c r="QFV83" s="12"/>
      <c r="QFW83" s="12"/>
      <c r="QFX83" s="12"/>
      <c r="QFY83" s="12"/>
      <c r="QFZ83" s="12"/>
      <c r="QGA83" s="12"/>
      <c r="QGB83" s="12"/>
      <c r="QGC83" s="12"/>
      <c r="QGD83" s="12"/>
      <c r="QGE83" s="12"/>
      <c r="QGF83" s="12"/>
      <c r="QGG83" s="11"/>
      <c r="QGH83" s="15"/>
      <c r="QGI83" s="13"/>
      <c r="QGJ83" s="14"/>
      <c r="QGK83" s="14"/>
      <c r="QGL83" s="12"/>
      <c r="QGM83" s="12"/>
      <c r="QGN83" s="12"/>
      <c r="QGO83" s="12"/>
      <c r="QGP83" s="12"/>
      <c r="QGQ83" s="12"/>
      <c r="QGR83" s="12"/>
      <c r="QGS83" s="12"/>
      <c r="QGT83" s="12"/>
      <c r="QGU83" s="12"/>
      <c r="QGV83" s="12"/>
      <c r="QGW83" s="12"/>
      <c r="QGX83" s="11"/>
      <c r="QGY83" s="15"/>
      <c r="QGZ83" s="13"/>
      <c r="QHA83" s="14"/>
      <c r="QHB83" s="14"/>
      <c r="QHC83" s="12"/>
      <c r="QHD83" s="12"/>
      <c r="QHE83" s="12"/>
      <c r="QHF83" s="12"/>
      <c r="QHG83" s="12"/>
      <c r="QHH83" s="12"/>
      <c r="QHI83" s="12"/>
      <c r="QHJ83" s="12"/>
      <c r="QHK83" s="12"/>
      <c r="QHL83" s="12"/>
      <c r="QHM83" s="12"/>
      <c r="QHN83" s="12"/>
      <c r="QHO83" s="11"/>
      <c r="QHP83" s="15"/>
      <c r="QHQ83" s="13"/>
      <c r="QHR83" s="14"/>
      <c r="QHS83" s="14"/>
      <c r="QHT83" s="12"/>
      <c r="QHU83" s="12"/>
      <c r="QHV83" s="12"/>
      <c r="QHW83" s="12"/>
      <c r="QHX83" s="12"/>
      <c r="QHY83" s="12"/>
      <c r="QHZ83" s="12"/>
      <c r="QIA83" s="12"/>
      <c r="QIB83" s="12"/>
      <c r="QIC83" s="12"/>
      <c r="QID83" s="12"/>
      <c r="QIE83" s="12"/>
      <c r="QIF83" s="11"/>
      <c r="QIG83" s="15"/>
      <c r="QIH83" s="13"/>
      <c r="QII83" s="14"/>
      <c r="QIJ83" s="14"/>
      <c r="QIK83" s="12"/>
      <c r="QIL83" s="12"/>
      <c r="QIM83" s="12"/>
      <c r="QIN83" s="12"/>
      <c r="QIO83" s="12"/>
      <c r="QIP83" s="12"/>
      <c r="QIQ83" s="12"/>
      <c r="QIR83" s="12"/>
      <c r="QIS83" s="12"/>
      <c r="QIT83" s="12"/>
      <c r="QIU83" s="12"/>
      <c r="QIV83" s="12"/>
      <c r="QIW83" s="11"/>
      <c r="QIX83" s="15"/>
      <c r="QIY83" s="13"/>
      <c r="QIZ83" s="14"/>
      <c r="QJA83" s="14"/>
      <c r="QJB83" s="12"/>
      <c r="QJC83" s="12"/>
      <c r="QJD83" s="12"/>
      <c r="QJE83" s="12"/>
      <c r="QJF83" s="12"/>
      <c r="QJG83" s="12"/>
      <c r="QJH83" s="12"/>
      <c r="QJI83" s="12"/>
      <c r="QJJ83" s="12"/>
      <c r="QJK83" s="12"/>
      <c r="QJL83" s="12"/>
      <c r="QJM83" s="12"/>
      <c r="QJN83" s="11"/>
      <c r="QJO83" s="15"/>
      <c r="QJP83" s="13"/>
      <c r="QJQ83" s="14"/>
      <c r="QJR83" s="14"/>
      <c r="QJS83" s="12"/>
      <c r="QJT83" s="12"/>
      <c r="QJU83" s="12"/>
      <c r="QJV83" s="12"/>
      <c r="QJW83" s="12"/>
      <c r="QJX83" s="12"/>
      <c r="QJY83" s="12"/>
      <c r="QJZ83" s="12"/>
      <c r="QKA83" s="12"/>
      <c r="QKB83" s="12"/>
      <c r="QKC83" s="12"/>
      <c r="QKD83" s="12"/>
      <c r="QKE83" s="11"/>
      <c r="QKF83" s="15"/>
      <c r="QKG83" s="13"/>
      <c r="QKH83" s="14"/>
      <c r="QKI83" s="14"/>
      <c r="QKJ83" s="12"/>
      <c r="QKK83" s="12"/>
      <c r="QKL83" s="12"/>
      <c r="QKM83" s="12"/>
      <c r="QKN83" s="12"/>
      <c r="QKO83" s="12"/>
      <c r="QKP83" s="12"/>
      <c r="QKQ83" s="12"/>
      <c r="QKR83" s="12"/>
      <c r="QKS83" s="12"/>
      <c r="QKT83" s="12"/>
      <c r="QKU83" s="12"/>
      <c r="QKV83" s="11"/>
      <c r="QKW83" s="15"/>
      <c r="QKX83" s="13"/>
      <c r="QKY83" s="14"/>
      <c r="QKZ83" s="14"/>
      <c r="QLA83" s="12"/>
      <c r="QLB83" s="12"/>
      <c r="QLC83" s="12"/>
      <c r="QLD83" s="12"/>
      <c r="QLE83" s="12"/>
      <c r="QLF83" s="12"/>
      <c r="QLG83" s="12"/>
      <c r="QLH83" s="12"/>
      <c r="QLI83" s="12"/>
      <c r="QLJ83" s="12"/>
      <c r="QLK83" s="12"/>
      <c r="QLL83" s="12"/>
      <c r="QLM83" s="11"/>
      <c r="QLN83" s="15"/>
      <c r="QLO83" s="13"/>
      <c r="QLP83" s="14"/>
      <c r="QLQ83" s="14"/>
      <c r="QLR83" s="12"/>
      <c r="QLS83" s="12"/>
      <c r="QLT83" s="12"/>
      <c r="QLU83" s="12"/>
      <c r="QLV83" s="12"/>
      <c r="QLW83" s="12"/>
      <c r="QLX83" s="12"/>
      <c r="QLY83" s="12"/>
      <c r="QLZ83" s="12"/>
      <c r="QMA83" s="12"/>
      <c r="QMB83" s="12"/>
      <c r="QMC83" s="12"/>
      <c r="QMD83" s="11"/>
      <c r="QME83" s="15"/>
      <c r="QMF83" s="13"/>
      <c r="QMG83" s="14"/>
      <c r="QMH83" s="14"/>
      <c r="QMI83" s="12"/>
      <c r="QMJ83" s="12"/>
      <c r="QMK83" s="12"/>
      <c r="QML83" s="12"/>
      <c r="QMM83" s="12"/>
      <c r="QMN83" s="12"/>
      <c r="QMO83" s="12"/>
      <c r="QMP83" s="12"/>
      <c r="QMQ83" s="12"/>
      <c r="QMR83" s="12"/>
      <c r="QMS83" s="12"/>
      <c r="QMT83" s="12"/>
      <c r="QMU83" s="11"/>
      <c r="QMV83" s="15"/>
      <c r="QMW83" s="13"/>
      <c r="QMX83" s="14"/>
      <c r="QMY83" s="14"/>
      <c r="QMZ83" s="12"/>
      <c r="QNA83" s="12"/>
      <c r="QNB83" s="12"/>
      <c r="QNC83" s="12"/>
      <c r="QND83" s="12"/>
      <c r="QNE83" s="12"/>
      <c r="QNF83" s="12"/>
      <c r="QNG83" s="12"/>
      <c r="QNH83" s="12"/>
      <c r="QNI83" s="12"/>
      <c r="QNJ83" s="12"/>
      <c r="QNK83" s="12"/>
      <c r="QNL83" s="11"/>
      <c r="QNM83" s="15"/>
      <c r="QNN83" s="13"/>
      <c r="QNO83" s="14"/>
      <c r="QNP83" s="14"/>
      <c r="QNQ83" s="12"/>
      <c r="QNR83" s="12"/>
      <c r="QNS83" s="12"/>
      <c r="QNT83" s="12"/>
      <c r="QNU83" s="12"/>
      <c r="QNV83" s="12"/>
      <c r="QNW83" s="12"/>
      <c r="QNX83" s="12"/>
      <c r="QNY83" s="12"/>
      <c r="QNZ83" s="12"/>
      <c r="QOA83" s="12"/>
      <c r="QOB83" s="12"/>
      <c r="QOC83" s="11"/>
      <c r="QOD83" s="15"/>
      <c r="QOE83" s="13"/>
      <c r="QOF83" s="14"/>
      <c r="QOG83" s="14"/>
      <c r="QOH83" s="12"/>
      <c r="QOI83" s="12"/>
      <c r="QOJ83" s="12"/>
      <c r="QOK83" s="12"/>
      <c r="QOL83" s="12"/>
      <c r="QOM83" s="12"/>
      <c r="QON83" s="12"/>
      <c r="QOO83" s="12"/>
      <c r="QOP83" s="12"/>
      <c r="QOQ83" s="12"/>
      <c r="QOR83" s="12"/>
      <c r="QOS83" s="12"/>
      <c r="QOT83" s="11"/>
      <c r="QOU83" s="15"/>
      <c r="QOV83" s="13"/>
      <c r="QOW83" s="14"/>
      <c r="QOX83" s="14"/>
      <c r="QOY83" s="12"/>
      <c r="QOZ83" s="12"/>
      <c r="QPA83" s="12"/>
      <c r="QPB83" s="12"/>
      <c r="QPC83" s="12"/>
      <c r="QPD83" s="12"/>
      <c r="QPE83" s="12"/>
      <c r="QPF83" s="12"/>
      <c r="QPG83" s="12"/>
      <c r="QPH83" s="12"/>
      <c r="QPI83" s="12"/>
      <c r="QPJ83" s="12"/>
      <c r="QPK83" s="11"/>
      <c r="QPL83" s="15"/>
      <c r="QPM83" s="13"/>
      <c r="QPN83" s="14"/>
      <c r="QPO83" s="14"/>
      <c r="QPP83" s="12"/>
      <c r="QPQ83" s="12"/>
      <c r="QPR83" s="12"/>
      <c r="QPS83" s="12"/>
      <c r="QPT83" s="12"/>
      <c r="QPU83" s="12"/>
      <c r="QPV83" s="12"/>
      <c r="QPW83" s="12"/>
      <c r="QPX83" s="12"/>
      <c r="QPY83" s="12"/>
      <c r="QPZ83" s="12"/>
      <c r="QQA83" s="12"/>
      <c r="QQB83" s="11"/>
      <c r="QQC83" s="15"/>
      <c r="QQD83" s="13"/>
      <c r="QQE83" s="14"/>
      <c r="QQF83" s="14"/>
      <c r="QQG83" s="12"/>
      <c r="QQH83" s="12"/>
      <c r="QQI83" s="12"/>
      <c r="QQJ83" s="12"/>
      <c r="QQK83" s="12"/>
      <c r="QQL83" s="12"/>
      <c r="QQM83" s="12"/>
      <c r="QQN83" s="12"/>
      <c r="QQO83" s="12"/>
      <c r="QQP83" s="12"/>
      <c r="QQQ83" s="12"/>
      <c r="QQR83" s="12"/>
      <c r="QQS83" s="11"/>
      <c r="QQT83" s="15"/>
      <c r="QQU83" s="13"/>
      <c r="QQV83" s="14"/>
      <c r="QQW83" s="14"/>
      <c r="QQX83" s="12"/>
      <c r="QQY83" s="12"/>
      <c r="QQZ83" s="12"/>
      <c r="QRA83" s="12"/>
      <c r="QRB83" s="12"/>
      <c r="QRC83" s="12"/>
      <c r="QRD83" s="12"/>
      <c r="QRE83" s="12"/>
      <c r="QRF83" s="12"/>
      <c r="QRG83" s="12"/>
      <c r="QRH83" s="12"/>
      <c r="QRI83" s="12"/>
      <c r="QRJ83" s="11"/>
      <c r="QRK83" s="15"/>
      <c r="QRL83" s="13"/>
      <c r="QRM83" s="14"/>
      <c r="QRN83" s="14"/>
      <c r="QRO83" s="12"/>
      <c r="QRP83" s="12"/>
      <c r="QRQ83" s="12"/>
      <c r="QRR83" s="12"/>
      <c r="QRS83" s="12"/>
      <c r="QRT83" s="12"/>
      <c r="QRU83" s="12"/>
      <c r="QRV83" s="12"/>
      <c r="QRW83" s="12"/>
      <c r="QRX83" s="12"/>
      <c r="QRY83" s="12"/>
      <c r="QRZ83" s="12"/>
      <c r="QSA83" s="11"/>
      <c r="QSB83" s="15"/>
      <c r="QSC83" s="13"/>
      <c r="QSD83" s="14"/>
      <c r="QSE83" s="14"/>
      <c r="QSF83" s="12"/>
      <c r="QSG83" s="12"/>
      <c r="QSH83" s="12"/>
      <c r="QSI83" s="12"/>
      <c r="QSJ83" s="12"/>
      <c r="QSK83" s="12"/>
      <c r="QSL83" s="12"/>
      <c r="QSM83" s="12"/>
      <c r="QSN83" s="12"/>
      <c r="QSO83" s="12"/>
      <c r="QSP83" s="12"/>
      <c r="QSQ83" s="12"/>
      <c r="QSR83" s="11"/>
      <c r="QSS83" s="15"/>
      <c r="QST83" s="13"/>
      <c r="QSU83" s="14"/>
      <c r="QSV83" s="14"/>
      <c r="QSW83" s="12"/>
      <c r="QSX83" s="12"/>
      <c r="QSY83" s="12"/>
      <c r="QSZ83" s="12"/>
      <c r="QTA83" s="12"/>
      <c r="QTB83" s="12"/>
      <c r="QTC83" s="12"/>
      <c r="QTD83" s="12"/>
      <c r="QTE83" s="12"/>
      <c r="QTF83" s="12"/>
      <c r="QTG83" s="12"/>
      <c r="QTH83" s="12"/>
      <c r="QTI83" s="11"/>
      <c r="QTJ83" s="15"/>
      <c r="QTK83" s="13"/>
      <c r="QTL83" s="14"/>
      <c r="QTM83" s="14"/>
      <c r="QTN83" s="12"/>
      <c r="QTO83" s="12"/>
      <c r="QTP83" s="12"/>
      <c r="QTQ83" s="12"/>
      <c r="QTR83" s="12"/>
      <c r="QTS83" s="12"/>
      <c r="QTT83" s="12"/>
      <c r="QTU83" s="12"/>
      <c r="QTV83" s="12"/>
      <c r="QTW83" s="12"/>
      <c r="QTX83" s="12"/>
      <c r="QTY83" s="12"/>
      <c r="QTZ83" s="11"/>
      <c r="QUA83" s="15"/>
      <c r="QUB83" s="13"/>
      <c r="QUC83" s="14"/>
      <c r="QUD83" s="14"/>
      <c r="QUE83" s="12"/>
      <c r="QUF83" s="12"/>
      <c r="QUG83" s="12"/>
      <c r="QUH83" s="12"/>
      <c r="QUI83" s="12"/>
      <c r="QUJ83" s="12"/>
      <c r="QUK83" s="12"/>
      <c r="QUL83" s="12"/>
      <c r="QUM83" s="12"/>
      <c r="QUN83" s="12"/>
      <c r="QUO83" s="12"/>
      <c r="QUP83" s="12"/>
      <c r="QUQ83" s="11"/>
      <c r="QUR83" s="15"/>
      <c r="QUS83" s="13"/>
      <c r="QUT83" s="14"/>
      <c r="QUU83" s="14"/>
      <c r="QUV83" s="12"/>
      <c r="QUW83" s="12"/>
      <c r="QUX83" s="12"/>
      <c r="QUY83" s="12"/>
      <c r="QUZ83" s="12"/>
      <c r="QVA83" s="12"/>
      <c r="QVB83" s="12"/>
      <c r="QVC83" s="12"/>
      <c r="QVD83" s="12"/>
      <c r="QVE83" s="12"/>
      <c r="QVF83" s="12"/>
      <c r="QVG83" s="12"/>
      <c r="QVH83" s="11"/>
      <c r="QVI83" s="15"/>
      <c r="QVJ83" s="13"/>
      <c r="QVK83" s="14"/>
      <c r="QVL83" s="14"/>
      <c r="QVM83" s="12"/>
      <c r="QVN83" s="12"/>
      <c r="QVO83" s="12"/>
      <c r="QVP83" s="12"/>
      <c r="QVQ83" s="12"/>
      <c r="QVR83" s="12"/>
      <c r="QVS83" s="12"/>
      <c r="QVT83" s="12"/>
      <c r="QVU83" s="12"/>
      <c r="QVV83" s="12"/>
      <c r="QVW83" s="12"/>
      <c r="QVX83" s="12"/>
      <c r="QVY83" s="11"/>
      <c r="QVZ83" s="15"/>
      <c r="QWA83" s="13"/>
      <c r="QWB83" s="14"/>
      <c r="QWC83" s="14"/>
      <c r="QWD83" s="12"/>
      <c r="QWE83" s="12"/>
      <c r="QWF83" s="12"/>
      <c r="QWG83" s="12"/>
      <c r="QWH83" s="12"/>
      <c r="QWI83" s="12"/>
      <c r="QWJ83" s="12"/>
      <c r="QWK83" s="12"/>
      <c r="QWL83" s="12"/>
      <c r="QWM83" s="12"/>
      <c r="QWN83" s="12"/>
      <c r="QWO83" s="12"/>
      <c r="QWP83" s="11"/>
      <c r="QWQ83" s="15"/>
      <c r="QWR83" s="13"/>
      <c r="QWS83" s="14"/>
      <c r="QWT83" s="14"/>
      <c r="QWU83" s="12"/>
      <c r="QWV83" s="12"/>
      <c r="QWW83" s="12"/>
      <c r="QWX83" s="12"/>
      <c r="QWY83" s="12"/>
      <c r="QWZ83" s="12"/>
      <c r="QXA83" s="12"/>
      <c r="QXB83" s="12"/>
      <c r="QXC83" s="12"/>
      <c r="QXD83" s="12"/>
      <c r="QXE83" s="12"/>
      <c r="QXF83" s="12"/>
      <c r="QXG83" s="11"/>
      <c r="QXH83" s="15"/>
      <c r="QXI83" s="13"/>
      <c r="QXJ83" s="14"/>
      <c r="QXK83" s="14"/>
      <c r="QXL83" s="12"/>
      <c r="QXM83" s="12"/>
      <c r="QXN83" s="12"/>
      <c r="QXO83" s="12"/>
      <c r="QXP83" s="12"/>
      <c r="QXQ83" s="12"/>
      <c r="QXR83" s="12"/>
      <c r="QXS83" s="12"/>
      <c r="QXT83" s="12"/>
      <c r="QXU83" s="12"/>
      <c r="QXV83" s="12"/>
      <c r="QXW83" s="12"/>
      <c r="QXX83" s="11"/>
      <c r="QXY83" s="15"/>
      <c r="QXZ83" s="13"/>
      <c r="QYA83" s="14"/>
      <c r="QYB83" s="14"/>
      <c r="QYC83" s="12"/>
      <c r="QYD83" s="12"/>
      <c r="QYE83" s="12"/>
      <c r="QYF83" s="12"/>
      <c r="QYG83" s="12"/>
      <c r="QYH83" s="12"/>
      <c r="QYI83" s="12"/>
      <c r="QYJ83" s="12"/>
      <c r="QYK83" s="12"/>
      <c r="QYL83" s="12"/>
      <c r="QYM83" s="12"/>
      <c r="QYN83" s="12"/>
      <c r="QYO83" s="11"/>
      <c r="QYP83" s="15"/>
      <c r="QYQ83" s="13"/>
      <c r="QYR83" s="14"/>
      <c r="QYS83" s="14"/>
      <c r="QYT83" s="12"/>
      <c r="QYU83" s="12"/>
      <c r="QYV83" s="12"/>
      <c r="QYW83" s="12"/>
      <c r="QYX83" s="12"/>
      <c r="QYY83" s="12"/>
      <c r="QYZ83" s="12"/>
      <c r="QZA83" s="12"/>
      <c r="QZB83" s="12"/>
      <c r="QZC83" s="12"/>
      <c r="QZD83" s="12"/>
      <c r="QZE83" s="12"/>
      <c r="QZF83" s="11"/>
      <c r="QZG83" s="15"/>
      <c r="QZH83" s="13"/>
      <c r="QZI83" s="14"/>
      <c r="QZJ83" s="14"/>
      <c r="QZK83" s="12"/>
      <c r="QZL83" s="12"/>
      <c r="QZM83" s="12"/>
      <c r="QZN83" s="12"/>
      <c r="QZO83" s="12"/>
      <c r="QZP83" s="12"/>
      <c r="QZQ83" s="12"/>
      <c r="QZR83" s="12"/>
      <c r="QZS83" s="12"/>
      <c r="QZT83" s="12"/>
      <c r="QZU83" s="12"/>
      <c r="QZV83" s="12"/>
      <c r="QZW83" s="11"/>
      <c r="QZX83" s="15"/>
      <c r="QZY83" s="13"/>
      <c r="QZZ83" s="14"/>
      <c r="RAA83" s="14"/>
      <c r="RAB83" s="12"/>
      <c r="RAC83" s="12"/>
      <c r="RAD83" s="12"/>
      <c r="RAE83" s="12"/>
      <c r="RAF83" s="12"/>
      <c r="RAG83" s="12"/>
      <c r="RAH83" s="12"/>
      <c r="RAI83" s="12"/>
      <c r="RAJ83" s="12"/>
      <c r="RAK83" s="12"/>
      <c r="RAL83" s="12"/>
      <c r="RAM83" s="12"/>
      <c r="RAN83" s="11"/>
      <c r="RAO83" s="15"/>
      <c r="RAP83" s="13"/>
      <c r="RAQ83" s="14"/>
      <c r="RAR83" s="14"/>
      <c r="RAS83" s="12"/>
      <c r="RAT83" s="12"/>
      <c r="RAU83" s="12"/>
      <c r="RAV83" s="12"/>
      <c r="RAW83" s="12"/>
      <c r="RAX83" s="12"/>
      <c r="RAY83" s="12"/>
      <c r="RAZ83" s="12"/>
      <c r="RBA83" s="12"/>
      <c r="RBB83" s="12"/>
      <c r="RBC83" s="12"/>
      <c r="RBD83" s="12"/>
      <c r="RBE83" s="11"/>
      <c r="RBF83" s="15"/>
      <c r="RBG83" s="13"/>
      <c r="RBH83" s="14"/>
      <c r="RBI83" s="14"/>
      <c r="RBJ83" s="12"/>
      <c r="RBK83" s="12"/>
      <c r="RBL83" s="12"/>
      <c r="RBM83" s="12"/>
      <c r="RBN83" s="12"/>
      <c r="RBO83" s="12"/>
      <c r="RBP83" s="12"/>
      <c r="RBQ83" s="12"/>
      <c r="RBR83" s="12"/>
      <c r="RBS83" s="12"/>
      <c r="RBT83" s="12"/>
      <c r="RBU83" s="12"/>
      <c r="RBV83" s="11"/>
      <c r="RBW83" s="15"/>
      <c r="RBX83" s="13"/>
      <c r="RBY83" s="14"/>
      <c r="RBZ83" s="14"/>
      <c r="RCA83" s="12"/>
      <c r="RCB83" s="12"/>
      <c r="RCC83" s="12"/>
      <c r="RCD83" s="12"/>
      <c r="RCE83" s="12"/>
      <c r="RCF83" s="12"/>
      <c r="RCG83" s="12"/>
      <c r="RCH83" s="12"/>
      <c r="RCI83" s="12"/>
      <c r="RCJ83" s="12"/>
      <c r="RCK83" s="12"/>
      <c r="RCL83" s="12"/>
      <c r="RCM83" s="11"/>
      <c r="RCN83" s="15"/>
      <c r="RCO83" s="13"/>
      <c r="RCP83" s="14"/>
      <c r="RCQ83" s="14"/>
      <c r="RCR83" s="12"/>
      <c r="RCS83" s="12"/>
      <c r="RCT83" s="12"/>
      <c r="RCU83" s="12"/>
      <c r="RCV83" s="12"/>
      <c r="RCW83" s="12"/>
      <c r="RCX83" s="12"/>
      <c r="RCY83" s="12"/>
      <c r="RCZ83" s="12"/>
      <c r="RDA83" s="12"/>
      <c r="RDB83" s="12"/>
      <c r="RDC83" s="12"/>
      <c r="RDD83" s="11"/>
      <c r="RDE83" s="15"/>
      <c r="RDF83" s="13"/>
      <c r="RDG83" s="14"/>
      <c r="RDH83" s="14"/>
      <c r="RDI83" s="12"/>
      <c r="RDJ83" s="12"/>
      <c r="RDK83" s="12"/>
      <c r="RDL83" s="12"/>
      <c r="RDM83" s="12"/>
      <c r="RDN83" s="12"/>
      <c r="RDO83" s="12"/>
      <c r="RDP83" s="12"/>
      <c r="RDQ83" s="12"/>
      <c r="RDR83" s="12"/>
      <c r="RDS83" s="12"/>
      <c r="RDT83" s="12"/>
      <c r="RDU83" s="11"/>
      <c r="RDV83" s="15"/>
      <c r="RDW83" s="13"/>
      <c r="RDX83" s="14"/>
      <c r="RDY83" s="14"/>
      <c r="RDZ83" s="12"/>
      <c r="REA83" s="12"/>
      <c r="REB83" s="12"/>
      <c r="REC83" s="12"/>
      <c r="RED83" s="12"/>
      <c r="REE83" s="12"/>
      <c r="REF83" s="12"/>
      <c r="REG83" s="12"/>
      <c r="REH83" s="12"/>
      <c r="REI83" s="12"/>
      <c r="REJ83" s="12"/>
      <c r="REK83" s="12"/>
      <c r="REL83" s="11"/>
      <c r="REM83" s="15"/>
      <c r="REN83" s="13"/>
      <c r="REO83" s="14"/>
      <c r="REP83" s="14"/>
      <c r="REQ83" s="12"/>
      <c r="RER83" s="12"/>
      <c r="RES83" s="12"/>
      <c r="RET83" s="12"/>
      <c r="REU83" s="12"/>
      <c r="REV83" s="12"/>
      <c r="REW83" s="12"/>
      <c r="REX83" s="12"/>
      <c r="REY83" s="12"/>
      <c r="REZ83" s="12"/>
      <c r="RFA83" s="12"/>
      <c r="RFB83" s="12"/>
      <c r="RFC83" s="11"/>
      <c r="RFD83" s="15"/>
      <c r="RFE83" s="13"/>
      <c r="RFF83" s="14"/>
      <c r="RFG83" s="14"/>
      <c r="RFH83" s="12"/>
      <c r="RFI83" s="12"/>
      <c r="RFJ83" s="12"/>
      <c r="RFK83" s="12"/>
      <c r="RFL83" s="12"/>
      <c r="RFM83" s="12"/>
      <c r="RFN83" s="12"/>
      <c r="RFO83" s="12"/>
      <c r="RFP83" s="12"/>
      <c r="RFQ83" s="12"/>
      <c r="RFR83" s="12"/>
      <c r="RFS83" s="12"/>
      <c r="RFT83" s="11"/>
      <c r="RFU83" s="15"/>
      <c r="RFV83" s="13"/>
      <c r="RFW83" s="14"/>
      <c r="RFX83" s="14"/>
      <c r="RFY83" s="12"/>
      <c r="RFZ83" s="12"/>
      <c r="RGA83" s="12"/>
      <c r="RGB83" s="12"/>
      <c r="RGC83" s="12"/>
      <c r="RGD83" s="12"/>
      <c r="RGE83" s="12"/>
      <c r="RGF83" s="12"/>
      <c r="RGG83" s="12"/>
      <c r="RGH83" s="12"/>
      <c r="RGI83" s="12"/>
      <c r="RGJ83" s="12"/>
      <c r="RGK83" s="11"/>
      <c r="RGL83" s="15"/>
      <c r="RGM83" s="13"/>
      <c r="RGN83" s="14"/>
      <c r="RGO83" s="14"/>
      <c r="RGP83" s="12"/>
      <c r="RGQ83" s="12"/>
      <c r="RGR83" s="12"/>
      <c r="RGS83" s="12"/>
      <c r="RGT83" s="12"/>
      <c r="RGU83" s="12"/>
      <c r="RGV83" s="12"/>
      <c r="RGW83" s="12"/>
      <c r="RGX83" s="12"/>
      <c r="RGY83" s="12"/>
      <c r="RGZ83" s="12"/>
      <c r="RHA83" s="12"/>
      <c r="RHB83" s="11"/>
      <c r="RHC83" s="15"/>
      <c r="RHD83" s="13"/>
      <c r="RHE83" s="14"/>
      <c r="RHF83" s="14"/>
      <c r="RHG83" s="12"/>
      <c r="RHH83" s="12"/>
      <c r="RHI83" s="12"/>
      <c r="RHJ83" s="12"/>
      <c r="RHK83" s="12"/>
      <c r="RHL83" s="12"/>
      <c r="RHM83" s="12"/>
      <c r="RHN83" s="12"/>
      <c r="RHO83" s="12"/>
      <c r="RHP83" s="12"/>
      <c r="RHQ83" s="12"/>
      <c r="RHR83" s="12"/>
      <c r="RHS83" s="11"/>
      <c r="RHT83" s="15"/>
      <c r="RHU83" s="13"/>
      <c r="RHV83" s="14"/>
      <c r="RHW83" s="14"/>
      <c r="RHX83" s="12"/>
      <c r="RHY83" s="12"/>
      <c r="RHZ83" s="12"/>
      <c r="RIA83" s="12"/>
      <c r="RIB83" s="12"/>
      <c r="RIC83" s="12"/>
      <c r="RID83" s="12"/>
      <c r="RIE83" s="12"/>
      <c r="RIF83" s="12"/>
      <c r="RIG83" s="12"/>
      <c r="RIH83" s="12"/>
      <c r="RII83" s="12"/>
      <c r="RIJ83" s="11"/>
      <c r="RIK83" s="15"/>
      <c r="RIL83" s="13"/>
      <c r="RIM83" s="14"/>
      <c r="RIN83" s="14"/>
      <c r="RIO83" s="12"/>
      <c r="RIP83" s="12"/>
      <c r="RIQ83" s="12"/>
      <c r="RIR83" s="12"/>
      <c r="RIS83" s="12"/>
      <c r="RIT83" s="12"/>
      <c r="RIU83" s="12"/>
      <c r="RIV83" s="12"/>
      <c r="RIW83" s="12"/>
      <c r="RIX83" s="12"/>
      <c r="RIY83" s="12"/>
      <c r="RIZ83" s="12"/>
      <c r="RJA83" s="11"/>
      <c r="RJB83" s="15"/>
      <c r="RJC83" s="13"/>
      <c r="RJD83" s="14"/>
      <c r="RJE83" s="14"/>
      <c r="RJF83" s="12"/>
      <c r="RJG83" s="12"/>
      <c r="RJH83" s="12"/>
      <c r="RJI83" s="12"/>
      <c r="RJJ83" s="12"/>
      <c r="RJK83" s="12"/>
      <c r="RJL83" s="12"/>
      <c r="RJM83" s="12"/>
      <c r="RJN83" s="12"/>
      <c r="RJO83" s="12"/>
      <c r="RJP83" s="12"/>
      <c r="RJQ83" s="12"/>
      <c r="RJR83" s="11"/>
      <c r="RJS83" s="15"/>
      <c r="RJT83" s="13"/>
      <c r="RJU83" s="14"/>
      <c r="RJV83" s="14"/>
      <c r="RJW83" s="12"/>
      <c r="RJX83" s="12"/>
      <c r="RJY83" s="12"/>
      <c r="RJZ83" s="12"/>
      <c r="RKA83" s="12"/>
      <c r="RKB83" s="12"/>
      <c r="RKC83" s="12"/>
      <c r="RKD83" s="12"/>
      <c r="RKE83" s="12"/>
      <c r="RKF83" s="12"/>
      <c r="RKG83" s="12"/>
      <c r="RKH83" s="12"/>
      <c r="RKI83" s="11"/>
      <c r="RKJ83" s="15"/>
      <c r="RKK83" s="13"/>
      <c r="RKL83" s="14"/>
      <c r="RKM83" s="14"/>
      <c r="RKN83" s="12"/>
      <c r="RKO83" s="12"/>
      <c r="RKP83" s="12"/>
      <c r="RKQ83" s="12"/>
      <c r="RKR83" s="12"/>
      <c r="RKS83" s="12"/>
      <c r="RKT83" s="12"/>
      <c r="RKU83" s="12"/>
      <c r="RKV83" s="12"/>
      <c r="RKW83" s="12"/>
      <c r="RKX83" s="12"/>
      <c r="RKY83" s="12"/>
      <c r="RKZ83" s="11"/>
      <c r="RLA83" s="15"/>
      <c r="RLB83" s="13"/>
      <c r="RLC83" s="14"/>
      <c r="RLD83" s="14"/>
      <c r="RLE83" s="12"/>
      <c r="RLF83" s="12"/>
      <c r="RLG83" s="12"/>
      <c r="RLH83" s="12"/>
      <c r="RLI83" s="12"/>
      <c r="RLJ83" s="12"/>
      <c r="RLK83" s="12"/>
      <c r="RLL83" s="12"/>
      <c r="RLM83" s="12"/>
      <c r="RLN83" s="12"/>
      <c r="RLO83" s="12"/>
      <c r="RLP83" s="12"/>
      <c r="RLQ83" s="11"/>
      <c r="RLR83" s="15"/>
      <c r="RLS83" s="13"/>
      <c r="RLT83" s="14"/>
      <c r="RLU83" s="14"/>
      <c r="RLV83" s="12"/>
      <c r="RLW83" s="12"/>
      <c r="RLX83" s="12"/>
      <c r="RLY83" s="12"/>
      <c r="RLZ83" s="12"/>
      <c r="RMA83" s="12"/>
      <c r="RMB83" s="12"/>
      <c r="RMC83" s="12"/>
      <c r="RMD83" s="12"/>
      <c r="RME83" s="12"/>
      <c r="RMF83" s="12"/>
      <c r="RMG83" s="12"/>
      <c r="RMH83" s="11"/>
      <c r="RMI83" s="15"/>
      <c r="RMJ83" s="13"/>
      <c r="RMK83" s="14"/>
      <c r="RML83" s="14"/>
      <c r="RMM83" s="12"/>
      <c r="RMN83" s="12"/>
      <c r="RMO83" s="12"/>
      <c r="RMP83" s="12"/>
      <c r="RMQ83" s="12"/>
      <c r="RMR83" s="12"/>
      <c r="RMS83" s="12"/>
      <c r="RMT83" s="12"/>
      <c r="RMU83" s="12"/>
      <c r="RMV83" s="12"/>
      <c r="RMW83" s="12"/>
      <c r="RMX83" s="12"/>
      <c r="RMY83" s="11"/>
      <c r="RMZ83" s="15"/>
      <c r="RNA83" s="13"/>
      <c r="RNB83" s="14"/>
      <c r="RNC83" s="14"/>
      <c r="RND83" s="12"/>
      <c r="RNE83" s="12"/>
      <c r="RNF83" s="12"/>
      <c r="RNG83" s="12"/>
      <c r="RNH83" s="12"/>
      <c r="RNI83" s="12"/>
      <c r="RNJ83" s="12"/>
      <c r="RNK83" s="12"/>
      <c r="RNL83" s="12"/>
      <c r="RNM83" s="12"/>
      <c r="RNN83" s="12"/>
      <c r="RNO83" s="12"/>
      <c r="RNP83" s="11"/>
      <c r="RNQ83" s="15"/>
      <c r="RNR83" s="13"/>
      <c r="RNS83" s="14"/>
      <c r="RNT83" s="14"/>
      <c r="RNU83" s="12"/>
      <c r="RNV83" s="12"/>
      <c r="RNW83" s="12"/>
      <c r="RNX83" s="12"/>
      <c r="RNY83" s="12"/>
      <c r="RNZ83" s="12"/>
      <c r="ROA83" s="12"/>
      <c r="ROB83" s="12"/>
      <c r="ROC83" s="12"/>
      <c r="ROD83" s="12"/>
      <c r="ROE83" s="12"/>
      <c r="ROF83" s="12"/>
      <c r="ROG83" s="11"/>
      <c r="ROH83" s="15"/>
      <c r="ROI83" s="13"/>
      <c r="ROJ83" s="14"/>
      <c r="ROK83" s="14"/>
      <c r="ROL83" s="12"/>
      <c r="ROM83" s="12"/>
      <c r="RON83" s="12"/>
      <c r="ROO83" s="12"/>
      <c r="ROP83" s="12"/>
      <c r="ROQ83" s="12"/>
      <c r="ROR83" s="12"/>
      <c r="ROS83" s="12"/>
      <c r="ROT83" s="12"/>
      <c r="ROU83" s="12"/>
      <c r="ROV83" s="12"/>
      <c r="ROW83" s="12"/>
      <c r="ROX83" s="11"/>
      <c r="ROY83" s="15"/>
      <c r="ROZ83" s="13"/>
      <c r="RPA83" s="14"/>
      <c r="RPB83" s="14"/>
      <c r="RPC83" s="12"/>
      <c r="RPD83" s="12"/>
      <c r="RPE83" s="12"/>
      <c r="RPF83" s="12"/>
      <c r="RPG83" s="12"/>
      <c r="RPH83" s="12"/>
      <c r="RPI83" s="12"/>
      <c r="RPJ83" s="12"/>
      <c r="RPK83" s="12"/>
      <c r="RPL83" s="12"/>
      <c r="RPM83" s="12"/>
      <c r="RPN83" s="12"/>
      <c r="RPO83" s="11"/>
      <c r="RPP83" s="15"/>
      <c r="RPQ83" s="13"/>
      <c r="RPR83" s="14"/>
      <c r="RPS83" s="14"/>
      <c r="RPT83" s="12"/>
      <c r="RPU83" s="12"/>
      <c r="RPV83" s="12"/>
      <c r="RPW83" s="12"/>
      <c r="RPX83" s="12"/>
      <c r="RPY83" s="12"/>
      <c r="RPZ83" s="12"/>
      <c r="RQA83" s="12"/>
      <c r="RQB83" s="12"/>
      <c r="RQC83" s="12"/>
      <c r="RQD83" s="12"/>
      <c r="RQE83" s="12"/>
      <c r="RQF83" s="11"/>
      <c r="RQG83" s="15"/>
      <c r="RQH83" s="13"/>
      <c r="RQI83" s="14"/>
      <c r="RQJ83" s="14"/>
      <c r="RQK83" s="12"/>
      <c r="RQL83" s="12"/>
      <c r="RQM83" s="12"/>
      <c r="RQN83" s="12"/>
      <c r="RQO83" s="12"/>
      <c r="RQP83" s="12"/>
      <c r="RQQ83" s="12"/>
      <c r="RQR83" s="12"/>
      <c r="RQS83" s="12"/>
      <c r="RQT83" s="12"/>
      <c r="RQU83" s="12"/>
      <c r="RQV83" s="12"/>
      <c r="RQW83" s="11"/>
      <c r="RQX83" s="15"/>
      <c r="RQY83" s="13"/>
      <c r="RQZ83" s="14"/>
      <c r="RRA83" s="14"/>
      <c r="RRB83" s="12"/>
      <c r="RRC83" s="12"/>
      <c r="RRD83" s="12"/>
      <c r="RRE83" s="12"/>
      <c r="RRF83" s="12"/>
      <c r="RRG83" s="12"/>
      <c r="RRH83" s="12"/>
      <c r="RRI83" s="12"/>
      <c r="RRJ83" s="12"/>
      <c r="RRK83" s="12"/>
      <c r="RRL83" s="12"/>
      <c r="RRM83" s="12"/>
      <c r="RRN83" s="11"/>
      <c r="RRO83" s="15"/>
      <c r="RRP83" s="13"/>
      <c r="RRQ83" s="14"/>
      <c r="RRR83" s="14"/>
      <c r="RRS83" s="12"/>
      <c r="RRT83" s="12"/>
      <c r="RRU83" s="12"/>
      <c r="RRV83" s="12"/>
      <c r="RRW83" s="12"/>
      <c r="RRX83" s="12"/>
      <c r="RRY83" s="12"/>
      <c r="RRZ83" s="12"/>
      <c r="RSA83" s="12"/>
      <c r="RSB83" s="12"/>
      <c r="RSC83" s="12"/>
      <c r="RSD83" s="12"/>
      <c r="RSE83" s="11"/>
      <c r="RSF83" s="15"/>
      <c r="RSG83" s="13"/>
      <c r="RSH83" s="14"/>
      <c r="RSI83" s="14"/>
      <c r="RSJ83" s="12"/>
      <c r="RSK83" s="12"/>
      <c r="RSL83" s="12"/>
      <c r="RSM83" s="12"/>
      <c r="RSN83" s="12"/>
      <c r="RSO83" s="12"/>
      <c r="RSP83" s="12"/>
      <c r="RSQ83" s="12"/>
      <c r="RSR83" s="12"/>
      <c r="RSS83" s="12"/>
      <c r="RST83" s="12"/>
      <c r="RSU83" s="12"/>
      <c r="RSV83" s="11"/>
      <c r="RSW83" s="15"/>
      <c r="RSX83" s="13"/>
      <c r="RSY83" s="14"/>
      <c r="RSZ83" s="14"/>
      <c r="RTA83" s="12"/>
      <c r="RTB83" s="12"/>
      <c r="RTC83" s="12"/>
      <c r="RTD83" s="12"/>
      <c r="RTE83" s="12"/>
      <c r="RTF83" s="12"/>
      <c r="RTG83" s="12"/>
      <c r="RTH83" s="12"/>
      <c r="RTI83" s="12"/>
      <c r="RTJ83" s="12"/>
      <c r="RTK83" s="12"/>
      <c r="RTL83" s="12"/>
      <c r="RTM83" s="11"/>
      <c r="RTN83" s="15"/>
      <c r="RTO83" s="13"/>
      <c r="RTP83" s="14"/>
      <c r="RTQ83" s="14"/>
      <c r="RTR83" s="12"/>
      <c r="RTS83" s="12"/>
      <c r="RTT83" s="12"/>
      <c r="RTU83" s="12"/>
      <c r="RTV83" s="12"/>
      <c r="RTW83" s="12"/>
      <c r="RTX83" s="12"/>
      <c r="RTY83" s="12"/>
      <c r="RTZ83" s="12"/>
      <c r="RUA83" s="12"/>
      <c r="RUB83" s="12"/>
      <c r="RUC83" s="12"/>
      <c r="RUD83" s="11"/>
      <c r="RUE83" s="15"/>
      <c r="RUF83" s="13"/>
      <c r="RUG83" s="14"/>
      <c r="RUH83" s="14"/>
      <c r="RUI83" s="12"/>
      <c r="RUJ83" s="12"/>
      <c r="RUK83" s="12"/>
      <c r="RUL83" s="12"/>
      <c r="RUM83" s="12"/>
      <c r="RUN83" s="12"/>
      <c r="RUO83" s="12"/>
      <c r="RUP83" s="12"/>
      <c r="RUQ83" s="12"/>
      <c r="RUR83" s="12"/>
      <c r="RUS83" s="12"/>
      <c r="RUT83" s="12"/>
      <c r="RUU83" s="11"/>
      <c r="RUV83" s="15"/>
      <c r="RUW83" s="13"/>
      <c r="RUX83" s="14"/>
      <c r="RUY83" s="14"/>
      <c r="RUZ83" s="12"/>
      <c r="RVA83" s="12"/>
      <c r="RVB83" s="12"/>
      <c r="RVC83" s="12"/>
      <c r="RVD83" s="12"/>
      <c r="RVE83" s="12"/>
      <c r="RVF83" s="12"/>
      <c r="RVG83" s="12"/>
      <c r="RVH83" s="12"/>
      <c r="RVI83" s="12"/>
      <c r="RVJ83" s="12"/>
      <c r="RVK83" s="12"/>
      <c r="RVL83" s="11"/>
      <c r="RVM83" s="15"/>
      <c r="RVN83" s="13"/>
      <c r="RVO83" s="14"/>
      <c r="RVP83" s="14"/>
      <c r="RVQ83" s="12"/>
      <c r="RVR83" s="12"/>
      <c r="RVS83" s="12"/>
      <c r="RVT83" s="12"/>
      <c r="RVU83" s="12"/>
      <c r="RVV83" s="12"/>
      <c r="RVW83" s="12"/>
      <c r="RVX83" s="12"/>
      <c r="RVY83" s="12"/>
      <c r="RVZ83" s="12"/>
      <c r="RWA83" s="12"/>
      <c r="RWB83" s="12"/>
      <c r="RWC83" s="11"/>
      <c r="RWD83" s="15"/>
      <c r="RWE83" s="13"/>
      <c r="RWF83" s="14"/>
      <c r="RWG83" s="14"/>
      <c r="RWH83" s="12"/>
      <c r="RWI83" s="12"/>
      <c r="RWJ83" s="12"/>
      <c r="RWK83" s="12"/>
      <c r="RWL83" s="12"/>
      <c r="RWM83" s="12"/>
      <c r="RWN83" s="12"/>
      <c r="RWO83" s="12"/>
      <c r="RWP83" s="12"/>
      <c r="RWQ83" s="12"/>
      <c r="RWR83" s="12"/>
      <c r="RWS83" s="12"/>
      <c r="RWT83" s="11"/>
      <c r="RWU83" s="15"/>
      <c r="RWV83" s="13"/>
      <c r="RWW83" s="14"/>
      <c r="RWX83" s="14"/>
      <c r="RWY83" s="12"/>
      <c r="RWZ83" s="12"/>
      <c r="RXA83" s="12"/>
      <c r="RXB83" s="12"/>
      <c r="RXC83" s="12"/>
      <c r="RXD83" s="12"/>
      <c r="RXE83" s="12"/>
      <c r="RXF83" s="12"/>
      <c r="RXG83" s="12"/>
      <c r="RXH83" s="12"/>
      <c r="RXI83" s="12"/>
      <c r="RXJ83" s="12"/>
      <c r="RXK83" s="11"/>
      <c r="RXL83" s="15"/>
      <c r="RXM83" s="13"/>
      <c r="RXN83" s="14"/>
      <c r="RXO83" s="14"/>
      <c r="RXP83" s="12"/>
      <c r="RXQ83" s="12"/>
      <c r="RXR83" s="12"/>
      <c r="RXS83" s="12"/>
      <c r="RXT83" s="12"/>
      <c r="RXU83" s="12"/>
      <c r="RXV83" s="12"/>
      <c r="RXW83" s="12"/>
      <c r="RXX83" s="12"/>
      <c r="RXY83" s="12"/>
      <c r="RXZ83" s="12"/>
      <c r="RYA83" s="12"/>
      <c r="RYB83" s="11"/>
      <c r="RYC83" s="15"/>
      <c r="RYD83" s="13"/>
      <c r="RYE83" s="14"/>
      <c r="RYF83" s="14"/>
      <c r="RYG83" s="12"/>
      <c r="RYH83" s="12"/>
      <c r="RYI83" s="12"/>
      <c r="RYJ83" s="12"/>
      <c r="RYK83" s="12"/>
      <c r="RYL83" s="12"/>
      <c r="RYM83" s="12"/>
      <c r="RYN83" s="12"/>
      <c r="RYO83" s="12"/>
      <c r="RYP83" s="12"/>
      <c r="RYQ83" s="12"/>
      <c r="RYR83" s="12"/>
      <c r="RYS83" s="11"/>
      <c r="RYT83" s="15"/>
      <c r="RYU83" s="13"/>
      <c r="RYV83" s="14"/>
      <c r="RYW83" s="14"/>
      <c r="RYX83" s="12"/>
      <c r="RYY83" s="12"/>
      <c r="RYZ83" s="12"/>
      <c r="RZA83" s="12"/>
      <c r="RZB83" s="12"/>
      <c r="RZC83" s="12"/>
      <c r="RZD83" s="12"/>
      <c r="RZE83" s="12"/>
      <c r="RZF83" s="12"/>
      <c r="RZG83" s="12"/>
      <c r="RZH83" s="12"/>
      <c r="RZI83" s="12"/>
      <c r="RZJ83" s="11"/>
      <c r="RZK83" s="15"/>
      <c r="RZL83" s="13"/>
      <c r="RZM83" s="14"/>
      <c r="RZN83" s="14"/>
      <c r="RZO83" s="12"/>
      <c r="RZP83" s="12"/>
      <c r="RZQ83" s="12"/>
      <c r="RZR83" s="12"/>
      <c r="RZS83" s="12"/>
      <c r="RZT83" s="12"/>
      <c r="RZU83" s="12"/>
      <c r="RZV83" s="12"/>
      <c r="RZW83" s="12"/>
      <c r="RZX83" s="12"/>
      <c r="RZY83" s="12"/>
      <c r="RZZ83" s="12"/>
      <c r="SAA83" s="11"/>
      <c r="SAB83" s="15"/>
      <c r="SAC83" s="13"/>
      <c r="SAD83" s="14"/>
      <c r="SAE83" s="14"/>
      <c r="SAF83" s="12"/>
      <c r="SAG83" s="12"/>
      <c r="SAH83" s="12"/>
      <c r="SAI83" s="12"/>
      <c r="SAJ83" s="12"/>
      <c r="SAK83" s="12"/>
      <c r="SAL83" s="12"/>
      <c r="SAM83" s="12"/>
      <c r="SAN83" s="12"/>
      <c r="SAO83" s="12"/>
      <c r="SAP83" s="12"/>
      <c r="SAQ83" s="12"/>
      <c r="SAR83" s="11"/>
      <c r="SAS83" s="15"/>
      <c r="SAT83" s="13"/>
      <c r="SAU83" s="14"/>
      <c r="SAV83" s="14"/>
      <c r="SAW83" s="12"/>
      <c r="SAX83" s="12"/>
      <c r="SAY83" s="12"/>
      <c r="SAZ83" s="12"/>
      <c r="SBA83" s="12"/>
      <c r="SBB83" s="12"/>
      <c r="SBC83" s="12"/>
      <c r="SBD83" s="12"/>
      <c r="SBE83" s="12"/>
      <c r="SBF83" s="12"/>
      <c r="SBG83" s="12"/>
      <c r="SBH83" s="12"/>
      <c r="SBI83" s="11"/>
      <c r="SBJ83" s="15"/>
      <c r="SBK83" s="13"/>
      <c r="SBL83" s="14"/>
      <c r="SBM83" s="14"/>
      <c r="SBN83" s="12"/>
      <c r="SBO83" s="12"/>
      <c r="SBP83" s="12"/>
      <c r="SBQ83" s="12"/>
      <c r="SBR83" s="12"/>
      <c r="SBS83" s="12"/>
      <c r="SBT83" s="12"/>
      <c r="SBU83" s="12"/>
      <c r="SBV83" s="12"/>
      <c r="SBW83" s="12"/>
      <c r="SBX83" s="12"/>
      <c r="SBY83" s="12"/>
      <c r="SBZ83" s="11"/>
      <c r="SCA83" s="15"/>
      <c r="SCB83" s="13"/>
      <c r="SCC83" s="14"/>
      <c r="SCD83" s="14"/>
      <c r="SCE83" s="12"/>
      <c r="SCF83" s="12"/>
      <c r="SCG83" s="12"/>
      <c r="SCH83" s="12"/>
      <c r="SCI83" s="12"/>
      <c r="SCJ83" s="12"/>
      <c r="SCK83" s="12"/>
      <c r="SCL83" s="12"/>
      <c r="SCM83" s="12"/>
      <c r="SCN83" s="12"/>
      <c r="SCO83" s="12"/>
      <c r="SCP83" s="12"/>
      <c r="SCQ83" s="11"/>
      <c r="SCR83" s="15"/>
      <c r="SCS83" s="13"/>
      <c r="SCT83" s="14"/>
      <c r="SCU83" s="14"/>
      <c r="SCV83" s="12"/>
      <c r="SCW83" s="12"/>
      <c r="SCX83" s="12"/>
      <c r="SCY83" s="12"/>
      <c r="SCZ83" s="12"/>
      <c r="SDA83" s="12"/>
      <c r="SDB83" s="12"/>
      <c r="SDC83" s="12"/>
      <c r="SDD83" s="12"/>
      <c r="SDE83" s="12"/>
      <c r="SDF83" s="12"/>
      <c r="SDG83" s="12"/>
      <c r="SDH83" s="11"/>
      <c r="SDI83" s="15"/>
      <c r="SDJ83" s="13"/>
      <c r="SDK83" s="14"/>
      <c r="SDL83" s="14"/>
      <c r="SDM83" s="12"/>
      <c r="SDN83" s="12"/>
      <c r="SDO83" s="12"/>
      <c r="SDP83" s="12"/>
      <c r="SDQ83" s="12"/>
      <c r="SDR83" s="12"/>
      <c r="SDS83" s="12"/>
      <c r="SDT83" s="12"/>
      <c r="SDU83" s="12"/>
      <c r="SDV83" s="12"/>
      <c r="SDW83" s="12"/>
      <c r="SDX83" s="12"/>
      <c r="SDY83" s="11"/>
      <c r="SDZ83" s="15"/>
      <c r="SEA83" s="13"/>
      <c r="SEB83" s="14"/>
      <c r="SEC83" s="14"/>
      <c r="SED83" s="12"/>
      <c r="SEE83" s="12"/>
      <c r="SEF83" s="12"/>
      <c r="SEG83" s="12"/>
      <c r="SEH83" s="12"/>
      <c r="SEI83" s="12"/>
      <c r="SEJ83" s="12"/>
      <c r="SEK83" s="12"/>
      <c r="SEL83" s="12"/>
      <c r="SEM83" s="12"/>
      <c r="SEN83" s="12"/>
      <c r="SEO83" s="12"/>
      <c r="SEP83" s="11"/>
      <c r="SEQ83" s="15"/>
      <c r="SER83" s="13"/>
      <c r="SES83" s="14"/>
      <c r="SET83" s="14"/>
      <c r="SEU83" s="12"/>
      <c r="SEV83" s="12"/>
      <c r="SEW83" s="12"/>
      <c r="SEX83" s="12"/>
      <c r="SEY83" s="12"/>
      <c r="SEZ83" s="12"/>
      <c r="SFA83" s="12"/>
      <c r="SFB83" s="12"/>
      <c r="SFC83" s="12"/>
      <c r="SFD83" s="12"/>
      <c r="SFE83" s="12"/>
      <c r="SFF83" s="12"/>
      <c r="SFG83" s="11"/>
      <c r="SFH83" s="15"/>
      <c r="SFI83" s="13"/>
      <c r="SFJ83" s="14"/>
      <c r="SFK83" s="14"/>
      <c r="SFL83" s="12"/>
      <c r="SFM83" s="12"/>
      <c r="SFN83" s="12"/>
      <c r="SFO83" s="12"/>
      <c r="SFP83" s="12"/>
      <c r="SFQ83" s="12"/>
      <c r="SFR83" s="12"/>
      <c r="SFS83" s="12"/>
      <c r="SFT83" s="12"/>
      <c r="SFU83" s="12"/>
      <c r="SFV83" s="12"/>
      <c r="SFW83" s="12"/>
      <c r="SFX83" s="11"/>
      <c r="SFY83" s="15"/>
      <c r="SFZ83" s="13"/>
      <c r="SGA83" s="14"/>
      <c r="SGB83" s="14"/>
      <c r="SGC83" s="12"/>
      <c r="SGD83" s="12"/>
      <c r="SGE83" s="12"/>
      <c r="SGF83" s="12"/>
      <c r="SGG83" s="12"/>
      <c r="SGH83" s="12"/>
      <c r="SGI83" s="12"/>
      <c r="SGJ83" s="12"/>
      <c r="SGK83" s="12"/>
      <c r="SGL83" s="12"/>
      <c r="SGM83" s="12"/>
      <c r="SGN83" s="12"/>
      <c r="SGO83" s="11"/>
      <c r="SGP83" s="15"/>
      <c r="SGQ83" s="13"/>
      <c r="SGR83" s="14"/>
      <c r="SGS83" s="14"/>
      <c r="SGT83" s="12"/>
      <c r="SGU83" s="12"/>
      <c r="SGV83" s="12"/>
      <c r="SGW83" s="12"/>
      <c r="SGX83" s="12"/>
      <c r="SGY83" s="12"/>
      <c r="SGZ83" s="12"/>
      <c r="SHA83" s="12"/>
      <c r="SHB83" s="12"/>
      <c r="SHC83" s="12"/>
      <c r="SHD83" s="12"/>
      <c r="SHE83" s="12"/>
      <c r="SHF83" s="11"/>
      <c r="SHG83" s="15"/>
      <c r="SHH83" s="13"/>
      <c r="SHI83" s="14"/>
      <c r="SHJ83" s="14"/>
      <c r="SHK83" s="12"/>
      <c r="SHL83" s="12"/>
      <c r="SHM83" s="12"/>
      <c r="SHN83" s="12"/>
      <c r="SHO83" s="12"/>
      <c r="SHP83" s="12"/>
      <c r="SHQ83" s="12"/>
      <c r="SHR83" s="12"/>
      <c r="SHS83" s="12"/>
      <c r="SHT83" s="12"/>
      <c r="SHU83" s="12"/>
      <c r="SHV83" s="12"/>
      <c r="SHW83" s="11"/>
      <c r="SHX83" s="15"/>
      <c r="SHY83" s="13"/>
      <c r="SHZ83" s="14"/>
      <c r="SIA83" s="14"/>
      <c r="SIB83" s="12"/>
      <c r="SIC83" s="12"/>
      <c r="SID83" s="12"/>
      <c r="SIE83" s="12"/>
      <c r="SIF83" s="12"/>
      <c r="SIG83" s="12"/>
      <c r="SIH83" s="12"/>
      <c r="SII83" s="12"/>
      <c r="SIJ83" s="12"/>
      <c r="SIK83" s="12"/>
      <c r="SIL83" s="12"/>
      <c r="SIM83" s="12"/>
      <c r="SIN83" s="11"/>
      <c r="SIO83" s="15"/>
      <c r="SIP83" s="13"/>
      <c r="SIQ83" s="14"/>
      <c r="SIR83" s="14"/>
      <c r="SIS83" s="12"/>
      <c r="SIT83" s="12"/>
      <c r="SIU83" s="12"/>
      <c r="SIV83" s="12"/>
      <c r="SIW83" s="12"/>
      <c r="SIX83" s="12"/>
      <c r="SIY83" s="12"/>
      <c r="SIZ83" s="12"/>
      <c r="SJA83" s="12"/>
      <c r="SJB83" s="12"/>
      <c r="SJC83" s="12"/>
      <c r="SJD83" s="12"/>
      <c r="SJE83" s="11"/>
      <c r="SJF83" s="15"/>
      <c r="SJG83" s="13"/>
      <c r="SJH83" s="14"/>
      <c r="SJI83" s="14"/>
      <c r="SJJ83" s="12"/>
      <c r="SJK83" s="12"/>
      <c r="SJL83" s="12"/>
      <c r="SJM83" s="12"/>
      <c r="SJN83" s="12"/>
      <c r="SJO83" s="12"/>
      <c r="SJP83" s="12"/>
      <c r="SJQ83" s="12"/>
      <c r="SJR83" s="12"/>
      <c r="SJS83" s="12"/>
      <c r="SJT83" s="12"/>
      <c r="SJU83" s="12"/>
      <c r="SJV83" s="11"/>
      <c r="SJW83" s="15"/>
      <c r="SJX83" s="13"/>
      <c r="SJY83" s="14"/>
      <c r="SJZ83" s="14"/>
      <c r="SKA83" s="12"/>
      <c r="SKB83" s="12"/>
      <c r="SKC83" s="12"/>
      <c r="SKD83" s="12"/>
      <c r="SKE83" s="12"/>
      <c r="SKF83" s="12"/>
      <c r="SKG83" s="12"/>
      <c r="SKH83" s="12"/>
      <c r="SKI83" s="12"/>
      <c r="SKJ83" s="12"/>
      <c r="SKK83" s="12"/>
      <c r="SKL83" s="12"/>
      <c r="SKM83" s="11"/>
      <c r="SKN83" s="15"/>
      <c r="SKO83" s="13"/>
      <c r="SKP83" s="14"/>
      <c r="SKQ83" s="14"/>
      <c r="SKR83" s="12"/>
      <c r="SKS83" s="12"/>
      <c r="SKT83" s="12"/>
      <c r="SKU83" s="12"/>
      <c r="SKV83" s="12"/>
      <c r="SKW83" s="12"/>
      <c r="SKX83" s="12"/>
      <c r="SKY83" s="12"/>
      <c r="SKZ83" s="12"/>
      <c r="SLA83" s="12"/>
      <c r="SLB83" s="12"/>
      <c r="SLC83" s="12"/>
      <c r="SLD83" s="11"/>
      <c r="SLE83" s="15"/>
      <c r="SLF83" s="13"/>
      <c r="SLG83" s="14"/>
      <c r="SLH83" s="14"/>
      <c r="SLI83" s="12"/>
      <c r="SLJ83" s="12"/>
      <c r="SLK83" s="12"/>
      <c r="SLL83" s="12"/>
      <c r="SLM83" s="12"/>
      <c r="SLN83" s="12"/>
      <c r="SLO83" s="12"/>
      <c r="SLP83" s="12"/>
      <c r="SLQ83" s="12"/>
      <c r="SLR83" s="12"/>
      <c r="SLS83" s="12"/>
      <c r="SLT83" s="12"/>
      <c r="SLU83" s="11"/>
      <c r="SLV83" s="15"/>
      <c r="SLW83" s="13"/>
      <c r="SLX83" s="14"/>
      <c r="SLY83" s="14"/>
      <c r="SLZ83" s="12"/>
      <c r="SMA83" s="12"/>
      <c r="SMB83" s="12"/>
      <c r="SMC83" s="12"/>
      <c r="SMD83" s="12"/>
      <c r="SME83" s="12"/>
      <c r="SMF83" s="12"/>
      <c r="SMG83" s="12"/>
      <c r="SMH83" s="12"/>
      <c r="SMI83" s="12"/>
      <c r="SMJ83" s="12"/>
      <c r="SMK83" s="12"/>
      <c r="SML83" s="11"/>
      <c r="SMM83" s="15"/>
      <c r="SMN83" s="13"/>
      <c r="SMO83" s="14"/>
      <c r="SMP83" s="14"/>
      <c r="SMQ83" s="12"/>
      <c r="SMR83" s="12"/>
      <c r="SMS83" s="12"/>
      <c r="SMT83" s="12"/>
      <c r="SMU83" s="12"/>
      <c r="SMV83" s="12"/>
      <c r="SMW83" s="12"/>
      <c r="SMX83" s="12"/>
      <c r="SMY83" s="12"/>
      <c r="SMZ83" s="12"/>
      <c r="SNA83" s="12"/>
      <c r="SNB83" s="12"/>
      <c r="SNC83" s="11"/>
      <c r="SND83" s="15"/>
      <c r="SNE83" s="13"/>
      <c r="SNF83" s="14"/>
      <c r="SNG83" s="14"/>
      <c r="SNH83" s="12"/>
      <c r="SNI83" s="12"/>
      <c r="SNJ83" s="12"/>
      <c r="SNK83" s="12"/>
      <c r="SNL83" s="12"/>
      <c r="SNM83" s="12"/>
      <c r="SNN83" s="12"/>
      <c r="SNO83" s="12"/>
      <c r="SNP83" s="12"/>
      <c r="SNQ83" s="12"/>
      <c r="SNR83" s="12"/>
      <c r="SNS83" s="12"/>
      <c r="SNT83" s="11"/>
      <c r="SNU83" s="15"/>
      <c r="SNV83" s="13"/>
      <c r="SNW83" s="14"/>
      <c r="SNX83" s="14"/>
      <c r="SNY83" s="12"/>
      <c r="SNZ83" s="12"/>
      <c r="SOA83" s="12"/>
      <c r="SOB83" s="12"/>
      <c r="SOC83" s="12"/>
      <c r="SOD83" s="12"/>
      <c r="SOE83" s="12"/>
      <c r="SOF83" s="12"/>
      <c r="SOG83" s="12"/>
      <c r="SOH83" s="12"/>
      <c r="SOI83" s="12"/>
      <c r="SOJ83" s="12"/>
      <c r="SOK83" s="11"/>
      <c r="SOL83" s="15"/>
      <c r="SOM83" s="13"/>
      <c r="SON83" s="14"/>
      <c r="SOO83" s="14"/>
      <c r="SOP83" s="12"/>
      <c r="SOQ83" s="12"/>
      <c r="SOR83" s="12"/>
      <c r="SOS83" s="12"/>
      <c r="SOT83" s="12"/>
      <c r="SOU83" s="12"/>
      <c r="SOV83" s="12"/>
      <c r="SOW83" s="12"/>
      <c r="SOX83" s="12"/>
      <c r="SOY83" s="12"/>
      <c r="SOZ83" s="12"/>
      <c r="SPA83" s="12"/>
      <c r="SPB83" s="11"/>
      <c r="SPC83" s="15"/>
      <c r="SPD83" s="13"/>
      <c r="SPE83" s="14"/>
      <c r="SPF83" s="14"/>
      <c r="SPG83" s="12"/>
      <c r="SPH83" s="12"/>
      <c r="SPI83" s="12"/>
      <c r="SPJ83" s="12"/>
      <c r="SPK83" s="12"/>
      <c r="SPL83" s="12"/>
      <c r="SPM83" s="12"/>
      <c r="SPN83" s="12"/>
      <c r="SPO83" s="12"/>
      <c r="SPP83" s="12"/>
      <c r="SPQ83" s="12"/>
      <c r="SPR83" s="12"/>
      <c r="SPS83" s="11"/>
      <c r="SPT83" s="15"/>
      <c r="SPU83" s="13"/>
      <c r="SPV83" s="14"/>
      <c r="SPW83" s="14"/>
      <c r="SPX83" s="12"/>
      <c r="SPY83" s="12"/>
      <c r="SPZ83" s="12"/>
      <c r="SQA83" s="12"/>
      <c r="SQB83" s="12"/>
      <c r="SQC83" s="12"/>
      <c r="SQD83" s="12"/>
      <c r="SQE83" s="12"/>
      <c r="SQF83" s="12"/>
      <c r="SQG83" s="12"/>
      <c r="SQH83" s="12"/>
      <c r="SQI83" s="12"/>
      <c r="SQJ83" s="11"/>
      <c r="SQK83" s="15"/>
      <c r="SQL83" s="13"/>
      <c r="SQM83" s="14"/>
      <c r="SQN83" s="14"/>
      <c r="SQO83" s="12"/>
      <c r="SQP83" s="12"/>
      <c r="SQQ83" s="12"/>
      <c r="SQR83" s="12"/>
      <c r="SQS83" s="12"/>
      <c r="SQT83" s="12"/>
      <c r="SQU83" s="12"/>
      <c r="SQV83" s="12"/>
      <c r="SQW83" s="12"/>
      <c r="SQX83" s="12"/>
      <c r="SQY83" s="12"/>
      <c r="SQZ83" s="12"/>
      <c r="SRA83" s="11"/>
      <c r="SRB83" s="15"/>
      <c r="SRC83" s="13"/>
      <c r="SRD83" s="14"/>
      <c r="SRE83" s="14"/>
      <c r="SRF83" s="12"/>
      <c r="SRG83" s="12"/>
      <c r="SRH83" s="12"/>
      <c r="SRI83" s="12"/>
      <c r="SRJ83" s="12"/>
      <c r="SRK83" s="12"/>
      <c r="SRL83" s="12"/>
      <c r="SRM83" s="12"/>
      <c r="SRN83" s="12"/>
      <c r="SRO83" s="12"/>
      <c r="SRP83" s="12"/>
      <c r="SRQ83" s="12"/>
      <c r="SRR83" s="11"/>
      <c r="SRS83" s="15"/>
      <c r="SRT83" s="13"/>
      <c r="SRU83" s="14"/>
      <c r="SRV83" s="14"/>
      <c r="SRW83" s="12"/>
      <c r="SRX83" s="12"/>
      <c r="SRY83" s="12"/>
      <c r="SRZ83" s="12"/>
      <c r="SSA83" s="12"/>
      <c r="SSB83" s="12"/>
      <c r="SSC83" s="12"/>
      <c r="SSD83" s="12"/>
      <c r="SSE83" s="12"/>
      <c r="SSF83" s="12"/>
      <c r="SSG83" s="12"/>
      <c r="SSH83" s="12"/>
      <c r="SSI83" s="11"/>
      <c r="SSJ83" s="15"/>
      <c r="SSK83" s="13"/>
      <c r="SSL83" s="14"/>
      <c r="SSM83" s="14"/>
      <c r="SSN83" s="12"/>
      <c r="SSO83" s="12"/>
      <c r="SSP83" s="12"/>
      <c r="SSQ83" s="12"/>
      <c r="SSR83" s="12"/>
      <c r="SSS83" s="12"/>
      <c r="SST83" s="12"/>
      <c r="SSU83" s="12"/>
      <c r="SSV83" s="12"/>
      <c r="SSW83" s="12"/>
      <c r="SSX83" s="12"/>
      <c r="SSY83" s="12"/>
      <c r="SSZ83" s="11"/>
      <c r="STA83" s="15"/>
      <c r="STB83" s="13"/>
      <c r="STC83" s="14"/>
      <c r="STD83" s="14"/>
      <c r="STE83" s="12"/>
      <c r="STF83" s="12"/>
      <c r="STG83" s="12"/>
      <c r="STH83" s="12"/>
      <c r="STI83" s="12"/>
      <c r="STJ83" s="12"/>
      <c r="STK83" s="12"/>
      <c r="STL83" s="12"/>
      <c r="STM83" s="12"/>
      <c r="STN83" s="12"/>
      <c r="STO83" s="12"/>
      <c r="STP83" s="12"/>
      <c r="STQ83" s="11"/>
      <c r="STR83" s="15"/>
      <c r="STS83" s="13"/>
      <c r="STT83" s="14"/>
      <c r="STU83" s="14"/>
      <c r="STV83" s="12"/>
      <c r="STW83" s="12"/>
      <c r="STX83" s="12"/>
      <c r="STY83" s="12"/>
      <c r="STZ83" s="12"/>
      <c r="SUA83" s="12"/>
      <c r="SUB83" s="12"/>
      <c r="SUC83" s="12"/>
      <c r="SUD83" s="12"/>
      <c r="SUE83" s="12"/>
      <c r="SUF83" s="12"/>
      <c r="SUG83" s="12"/>
      <c r="SUH83" s="11"/>
      <c r="SUI83" s="15"/>
      <c r="SUJ83" s="13"/>
      <c r="SUK83" s="14"/>
      <c r="SUL83" s="14"/>
      <c r="SUM83" s="12"/>
      <c r="SUN83" s="12"/>
      <c r="SUO83" s="12"/>
      <c r="SUP83" s="12"/>
      <c r="SUQ83" s="12"/>
      <c r="SUR83" s="12"/>
      <c r="SUS83" s="12"/>
      <c r="SUT83" s="12"/>
      <c r="SUU83" s="12"/>
      <c r="SUV83" s="12"/>
      <c r="SUW83" s="12"/>
      <c r="SUX83" s="12"/>
      <c r="SUY83" s="11"/>
      <c r="SUZ83" s="15"/>
      <c r="SVA83" s="13"/>
      <c r="SVB83" s="14"/>
      <c r="SVC83" s="14"/>
      <c r="SVD83" s="12"/>
      <c r="SVE83" s="12"/>
      <c r="SVF83" s="12"/>
      <c r="SVG83" s="12"/>
      <c r="SVH83" s="12"/>
      <c r="SVI83" s="12"/>
      <c r="SVJ83" s="12"/>
      <c r="SVK83" s="12"/>
      <c r="SVL83" s="12"/>
      <c r="SVM83" s="12"/>
      <c r="SVN83" s="12"/>
      <c r="SVO83" s="12"/>
      <c r="SVP83" s="11"/>
      <c r="SVQ83" s="15"/>
      <c r="SVR83" s="13"/>
      <c r="SVS83" s="14"/>
      <c r="SVT83" s="14"/>
      <c r="SVU83" s="12"/>
      <c r="SVV83" s="12"/>
      <c r="SVW83" s="12"/>
      <c r="SVX83" s="12"/>
      <c r="SVY83" s="12"/>
      <c r="SVZ83" s="12"/>
      <c r="SWA83" s="12"/>
      <c r="SWB83" s="12"/>
      <c r="SWC83" s="12"/>
      <c r="SWD83" s="12"/>
      <c r="SWE83" s="12"/>
      <c r="SWF83" s="12"/>
      <c r="SWG83" s="11"/>
      <c r="SWH83" s="15"/>
      <c r="SWI83" s="13"/>
      <c r="SWJ83" s="14"/>
      <c r="SWK83" s="14"/>
      <c r="SWL83" s="12"/>
      <c r="SWM83" s="12"/>
      <c r="SWN83" s="12"/>
      <c r="SWO83" s="12"/>
      <c r="SWP83" s="12"/>
      <c r="SWQ83" s="12"/>
      <c r="SWR83" s="12"/>
      <c r="SWS83" s="12"/>
      <c r="SWT83" s="12"/>
      <c r="SWU83" s="12"/>
      <c r="SWV83" s="12"/>
      <c r="SWW83" s="12"/>
      <c r="SWX83" s="11"/>
      <c r="SWY83" s="15"/>
      <c r="SWZ83" s="13"/>
      <c r="SXA83" s="14"/>
      <c r="SXB83" s="14"/>
      <c r="SXC83" s="12"/>
      <c r="SXD83" s="12"/>
      <c r="SXE83" s="12"/>
      <c r="SXF83" s="12"/>
      <c r="SXG83" s="12"/>
      <c r="SXH83" s="12"/>
      <c r="SXI83" s="12"/>
      <c r="SXJ83" s="12"/>
      <c r="SXK83" s="12"/>
      <c r="SXL83" s="12"/>
      <c r="SXM83" s="12"/>
      <c r="SXN83" s="12"/>
      <c r="SXO83" s="11"/>
      <c r="SXP83" s="15"/>
      <c r="SXQ83" s="13"/>
      <c r="SXR83" s="14"/>
      <c r="SXS83" s="14"/>
      <c r="SXT83" s="12"/>
      <c r="SXU83" s="12"/>
      <c r="SXV83" s="12"/>
      <c r="SXW83" s="12"/>
      <c r="SXX83" s="12"/>
      <c r="SXY83" s="12"/>
      <c r="SXZ83" s="12"/>
      <c r="SYA83" s="12"/>
      <c r="SYB83" s="12"/>
      <c r="SYC83" s="12"/>
      <c r="SYD83" s="12"/>
      <c r="SYE83" s="12"/>
      <c r="SYF83" s="11"/>
      <c r="SYG83" s="15"/>
      <c r="SYH83" s="13"/>
      <c r="SYI83" s="14"/>
      <c r="SYJ83" s="14"/>
      <c r="SYK83" s="12"/>
      <c r="SYL83" s="12"/>
      <c r="SYM83" s="12"/>
      <c r="SYN83" s="12"/>
      <c r="SYO83" s="12"/>
      <c r="SYP83" s="12"/>
      <c r="SYQ83" s="12"/>
      <c r="SYR83" s="12"/>
      <c r="SYS83" s="12"/>
      <c r="SYT83" s="12"/>
      <c r="SYU83" s="12"/>
      <c r="SYV83" s="12"/>
      <c r="SYW83" s="11"/>
      <c r="SYX83" s="15"/>
      <c r="SYY83" s="13"/>
      <c r="SYZ83" s="14"/>
      <c r="SZA83" s="14"/>
      <c r="SZB83" s="12"/>
      <c r="SZC83" s="12"/>
      <c r="SZD83" s="12"/>
      <c r="SZE83" s="12"/>
      <c r="SZF83" s="12"/>
      <c r="SZG83" s="12"/>
      <c r="SZH83" s="12"/>
      <c r="SZI83" s="12"/>
      <c r="SZJ83" s="12"/>
      <c r="SZK83" s="12"/>
      <c r="SZL83" s="12"/>
      <c r="SZM83" s="12"/>
      <c r="SZN83" s="11"/>
      <c r="SZO83" s="15"/>
      <c r="SZP83" s="13"/>
      <c r="SZQ83" s="14"/>
      <c r="SZR83" s="14"/>
      <c r="SZS83" s="12"/>
      <c r="SZT83" s="12"/>
      <c r="SZU83" s="12"/>
      <c r="SZV83" s="12"/>
      <c r="SZW83" s="12"/>
      <c r="SZX83" s="12"/>
      <c r="SZY83" s="12"/>
      <c r="SZZ83" s="12"/>
      <c r="TAA83" s="12"/>
      <c r="TAB83" s="12"/>
      <c r="TAC83" s="12"/>
      <c r="TAD83" s="12"/>
      <c r="TAE83" s="11"/>
      <c r="TAF83" s="15"/>
      <c r="TAG83" s="13"/>
      <c r="TAH83" s="14"/>
      <c r="TAI83" s="14"/>
      <c r="TAJ83" s="12"/>
      <c r="TAK83" s="12"/>
      <c r="TAL83" s="12"/>
      <c r="TAM83" s="12"/>
      <c r="TAN83" s="12"/>
      <c r="TAO83" s="12"/>
      <c r="TAP83" s="12"/>
      <c r="TAQ83" s="12"/>
      <c r="TAR83" s="12"/>
      <c r="TAS83" s="12"/>
      <c r="TAT83" s="12"/>
      <c r="TAU83" s="12"/>
      <c r="TAV83" s="11"/>
      <c r="TAW83" s="15"/>
      <c r="TAX83" s="13"/>
      <c r="TAY83" s="14"/>
      <c r="TAZ83" s="14"/>
      <c r="TBA83" s="12"/>
      <c r="TBB83" s="12"/>
      <c r="TBC83" s="12"/>
      <c r="TBD83" s="12"/>
      <c r="TBE83" s="12"/>
      <c r="TBF83" s="12"/>
      <c r="TBG83" s="12"/>
      <c r="TBH83" s="12"/>
      <c r="TBI83" s="12"/>
      <c r="TBJ83" s="12"/>
      <c r="TBK83" s="12"/>
      <c r="TBL83" s="12"/>
      <c r="TBM83" s="11"/>
      <c r="TBN83" s="15"/>
      <c r="TBO83" s="13"/>
      <c r="TBP83" s="14"/>
      <c r="TBQ83" s="14"/>
      <c r="TBR83" s="12"/>
      <c r="TBS83" s="12"/>
      <c r="TBT83" s="12"/>
      <c r="TBU83" s="12"/>
      <c r="TBV83" s="12"/>
      <c r="TBW83" s="12"/>
      <c r="TBX83" s="12"/>
      <c r="TBY83" s="12"/>
      <c r="TBZ83" s="12"/>
      <c r="TCA83" s="12"/>
      <c r="TCB83" s="12"/>
      <c r="TCC83" s="12"/>
      <c r="TCD83" s="11"/>
      <c r="TCE83" s="15"/>
      <c r="TCF83" s="13"/>
      <c r="TCG83" s="14"/>
      <c r="TCH83" s="14"/>
      <c r="TCI83" s="12"/>
      <c r="TCJ83" s="12"/>
      <c r="TCK83" s="12"/>
      <c r="TCL83" s="12"/>
      <c r="TCM83" s="12"/>
      <c r="TCN83" s="12"/>
      <c r="TCO83" s="12"/>
      <c r="TCP83" s="12"/>
      <c r="TCQ83" s="12"/>
      <c r="TCR83" s="12"/>
      <c r="TCS83" s="12"/>
      <c r="TCT83" s="12"/>
      <c r="TCU83" s="11"/>
      <c r="TCV83" s="15"/>
      <c r="TCW83" s="13"/>
      <c r="TCX83" s="14"/>
      <c r="TCY83" s="14"/>
      <c r="TCZ83" s="12"/>
      <c r="TDA83" s="12"/>
      <c r="TDB83" s="12"/>
      <c r="TDC83" s="12"/>
      <c r="TDD83" s="12"/>
      <c r="TDE83" s="12"/>
      <c r="TDF83" s="12"/>
      <c r="TDG83" s="12"/>
      <c r="TDH83" s="12"/>
      <c r="TDI83" s="12"/>
      <c r="TDJ83" s="12"/>
      <c r="TDK83" s="12"/>
      <c r="TDL83" s="11"/>
      <c r="TDM83" s="15"/>
      <c r="TDN83" s="13"/>
      <c r="TDO83" s="14"/>
      <c r="TDP83" s="14"/>
      <c r="TDQ83" s="12"/>
      <c r="TDR83" s="12"/>
      <c r="TDS83" s="12"/>
      <c r="TDT83" s="12"/>
      <c r="TDU83" s="12"/>
      <c r="TDV83" s="12"/>
      <c r="TDW83" s="12"/>
      <c r="TDX83" s="12"/>
      <c r="TDY83" s="12"/>
      <c r="TDZ83" s="12"/>
      <c r="TEA83" s="12"/>
      <c r="TEB83" s="12"/>
      <c r="TEC83" s="11"/>
      <c r="TED83" s="15"/>
      <c r="TEE83" s="13"/>
      <c r="TEF83" s="14"/>
      <c r="TEG83" s="14"/>
      <c r="TEH83" s="12"/>
      <c r="TEI83" s="12"/>
      <c r="TEJ83" s="12"/>
      <c r="TEK83" s="12"/>
      <c r="TEL83" s="12"/>
      <c r="TEM83" s="12"/>
      <c r="TEN83" s="12"/>
      <c r="TEO83" s="12"/>
      <c r="TEP83" s="12"/>
      <c r="TEQ83" s="12"/>
      <c r="TER83" s="12"/>
      <c r="TES83" s="12"/>
      <c r="TET83" s="11"/>
      <c r="TEU83" s="15"/>
      <c r="TEV83" s="13"/>
      <c r="TEW83" s="14"/>
      <c r="TEX83" s="14"/>
      <c r="TEY83" s="12"/>
      <c r="TEZ83" s="12"/>
      <c r="TFA83" s="12"/>
      <c r="TFB83" s="12"/>
      <c r="TFC83" s="12"/>
      <c r="TFD83" s="12"/>
      <c r="TFE83" s="12"/>
      <c r="TFF83" s="12"/>
      <c r="TFG83" s="12"/>
      <c r="TFH83" s="12"/>
      <c r="TFI83" s="12"/>
      <c r="TFJ83" s="12"/>
      <c r="TFK83" s="11"/>
      <c r="TFL83" s="15"/>
      <c r="TFM83" s="13"/>
      <c r="TFN83" s="14"/>
      <c r="TFO83" s="14"/>
      <c r="TFP83" s="12"/>
      <c r="TFQ83" s="12"/>
      <c r="TFR83" s="12"/>
      <c r="TFS83" s="12"/>
      <c r="TFT83" s="12"/>
      <c r="TFU83" s="12"/>
      <c r="TFV83" s="12"/>
      <c r="TFW83" s="12"/>
      <c r="TFX83" s="12"/>
      <c r="TFY83" s="12"/>
      <c r="TFZ83" s="12"/>
      <c r="TGA83" s="12"/>
      <c r="TGB83" s="11"/>
      <c r="TGC83" s="15"/>
      <c r="TGD83" s="13"/>
      <c r="TGE83" s="14"/>
      <c r="TGF83" s="14"/>
      <c r="TGG83" s="12"/>
      <c r="TGH83" s="12"/>
      <c r="TGI83" s="12"/>
      <c r="TGJ83" s="12"/>
      <c r="TGK83" s="12"/>
      <c r="TGL83" s="12"/>
      <c r="TGM83" s="12"/>
      <c r="TGN83" s="12"/>
      <c r="TGO83" s="12"/>
      <c r="TGP83" s="12"/>
      <c r="TGQ83" s="12"/>
      <c r="TGR83" s="12"/>
      <c r="TGS83" s="11"/>
      <c r="TGT83" s="15"/>
      <c r="TGU83" s="13"/>
      <c r="TGV83" s="14"/>
      <c r="TGW83" s="14"/>
      <c r="TGX83" s="12"/>
      <c r="TGY83" s="12"/>
      <c r="TGZ83" s="12"/>
      <c r="THA83" s="12"/>
      <c r="THB83" s="12"/>
      <c r="THC83" s="12"/>
      <c r="THD83" s="12"/>
      <c r="THE83" s="12"/>
      <c r="THF83" s="12"/>
      <c r="THG83" s="12"/>
      <c r="THH83" s="12"/>
      <c r="THI83" s="12"/>
      <c r="THJ83" s="11"/>
      <c r="THK83" s="15"/>
      <c r="THL83" s="13"/>
      <c r="THM83" s="14"/>
      <c r="THN83" s="14"/>
      <c r="THO83" s="12"/>
      <c r="THP83" s="12"/>
      <c r="THQ83" s="12"/>
      <c r="THR83" s="12"/>
      <c r="THS83" s="12"/>
      <c r="THT83" s="12"/>
      <c r="THU83" s="12"/>
      <c r="THV83" s="12"/>
      <c r="THW83" s="12"/>
      <c r="THX83" s="12"/>
      <c r="THY83" s="12"/>
      <c r="THZ83" s="12"/>
      <c r="TIA83" s="11"/>
      <c r="TIB83" s="15"/>
      <c r="TIC83" s="13"/>
      <c r="TID83" s="14"/>
      <c r="TIE83" s="14"/>
      <c r="TIF83" s="12"/>
      <c r="TIG83" s="12"/>
      <c r="TIH83" s="12"/>
      <c r="TII83" s="12"/>
      <c r="TIJ83" s="12"/>
      <c r="TIK83" s="12"/>
      <c r="TIL83" s="12"/>
      <c r="TIM83" s="12"/>
      <c r="TIN83" s="12"/>
      <c r="TIO83" s="12"/>
      <c r="TIP83" s="12"/>
      <c r="TIQ83" s="12"/>
      <c r="TIR83" s="11"/>
      <c r="TIS83" s="15"/>
      <c r="TIT83" s="13"/>
      <c r="TIU83" s="14"/>
      <c r="TIV83" s="14"/>
      <c r="TIW83" s="12"/>
      <c r="TIX83" s="12"/>
      <c r="TIY83" s="12"/>
      <c r="TIZ83" s="12"/>
      <c r="TJA83" s="12"/>
      <c r="TJB83" s="12"/>
      <c r="TJC83" s="12"/>
      <c r="TJD83" s="12"/>
      <c r="TJE83" s="12"/>
      <c r="TJF83" s="12"/>
      <c r="TJG83" s="12"/>
      <c r="TJH83" s="12"/>
      <c r="TJI83" s="11"/>
      <c r="TJJ83" s="15"/>
      <c r="TJK83" s="13"/>
      <c r="TJL83" s="14"/>
      <c r="TJM83" s="14"/>
      <c r="TJN83" s="12"/>
      <c r="TJO83" s="12"/>
      <c r="TJP83" s="12"/>
      <c r="TJQ83" s="12"/>
      <c r="TJR83" s="12"/>
      <c r="TJS83" s="12"/>
      <c r="TJT83" s="12"/>
      <c r="TJU83" s="12"/>
      <c r="TJV83" s="12"/>
      <c r="TJW83" s="12"/>
      <c r="TJX83" s="12"/>
      <c r="TJY83" s="12"/>
      <c r="TJZ83" s="11"/>
      <c r="TKA83" s="15"/>
      <c r="TKB83" s="13"/>
      <c r="TKC83" s="14"/>
      <c r="TKD83" s="14"/>
      <c r="TKE83" s="12"/>
      <c r="TKF83" s="12"/>
      <c r="TKG83" s="12"/>
      <c r="TKH83" s="12"/>
      <c r="TKI83" s="12"/>
      <c r="TKJ83" s="12"/>
      <c r="TKK83" s="12"/>
      <c r="TKL83" s="12"/>
      <c r="TKM83" s="12"/>
      <c r="TKN83" s="12"/>
      <c r="TKO83" s="12"/>
      <c r="TKP83" s="12"/>
      <c r="TKQ83" s="11"/>
      <c r="TKR83" s="15"/>
      <c r="TKS83" s="13"/>
      <c r="TKT83" s="14"/>
      <c r="TKU83" s="14"/>
      <c r="TKV83" s="12"/>
      <c r="TKW83" s="12"/>
      <c r="TKX83" s="12"/>
      <c r="TKY83" s="12"/>
      <c r="TKZ83" s="12"/>
      <c r="TLA83" s="12"/>
      <c r="TLB83" s="12"/>
      <c r="TLC83" s="12"/>
      <c r="TLD83" s="12"/>
      <c r="TLE83" s="12"/>
      <c r="TLF83" s="12"/>
      <c r="TLG83" s="12"/>
      <c r="TLH83" s="11"/>
      <c r="TLI83" s="15"/>
      <c r="TLJ83" s="13"/>
      <c r="TLK83" s="14"/>
      <c r="TLL83" s="14"/>
      <c r="TLM83" s="12"/>
      <c r="TLN83" s="12"/>
      <c r="TLO83" s="12"/>
      <c r="TLP83" s="12"/>
      <c r="TLQ83" s="12"/>
      <c r="TLR83" s="12"/>
      <c r="TLS83" s="12"/>
      <c r="TLT83" s="12"/>
      <c r="TLU83" s="12"/>
      <c r="TLV83" s="12"/>
      <c r="TLW83" s="12"/>
      <c r="TLX83" s="12"/>
      <c r="TLY83" s="11"/>
      <c r="TLZ83" s="15"/>
      <c r="TMA83" s="13"/>
      <c r="TMB83" s="14"/>
      <c r="TMC83" s="14"/>
      <c r="TMD83" s="12"/>
      <c r="TME83" s="12"/>
      <c r="TMF83" s="12"/>
      <c r="TMG83" s="12"/>
      <c r="TMH83" s="12"/>
      <c r="TMI83" s="12"/>
      <c r="TMJ83" s="12"/>
      <c r="TMK83" s="12"/>
      <c r="TML83" s="12"/>
      <c r="TMM83" s="12"/>
      <c r="TMN83" s="12"/>
      <c r="TMO83" s="12"/>
      <c r="TMP83" s="11"/>
      <c r="TMQ83" s="15"/>
      <c r="TMR83" s="13"/>
      <c r="TMS83" s="14"/>
      <c r="TMT83" s="14"/>
      <c r="TMU83" s="12"/>
      <c r="TMV83" s="12"/>
      <c r="TMW83" s="12"/>
      <c r="TMX83" s="12"/>
      <c r="TMY83" s="12"/>
      <c r="TMZ83" s="12"/>
      <c r="TNA83" s="12"/>
      <c r="TNB83" s="12"/>
      <c r="TNC83" s="12"/>
      <c r="TND83" s="12"/>
      <c r="TNE83" s="12"/>
      <c r="TNF83" s="12"/>
      <c r="TNG83" s="11"/>
      <c r="TNH83" s="15"/>
      <c r="TNI83" s="13"/>
      <c r="TNJ83" s="14"/>
      <c r="TNK83" s="14"/>
      <c r="TNL83" s="12"/>
      <c r="TNM83" s="12"/>
      <c r="TNN83" s="12"/>
      <c r="TNO83" s="12"/>
      <c r="TNP83" s="12"/>
      <c r="TNQ83" s="12"/>
      <c r="TNR83" s="12"/>
      <c r="TNS83" s="12"/>
      <c r="TNT83" s="12"/>
      <c r="TNU83" s="12"/>
      <c r="TNV83" s="12"/>
      <c r="TNW83" s="12"/>
      <c r="TNX83" s="11"/>
      <c r="TNY83" s="15"/>
      <c r="TNZ83" s="13"/>
      <c r="TOA83" s="14"/>
      <c r="TOB83" s="14"/>
      <c r="TOC83" s="12"/>
      <c r="TOD83" s="12"/>
      <c r="TOE83" s="12"/>
      <c r="TOF83" s="12"/>
      <c r="TOG83" s="12"/>
      <c r="TOH83" s="12"/>
      <c r="TOI83" s="12"/>
      <c r="TOJ83" s="12"/>
      <c r="TOK83" s="12"/>
      <c r="TOL83" s="12"/>
      <c r="TOM83" s="12"/>
      <c r="TON83" s="12"/>
      <c r="TOO83" s="11"/>
      <c r="TOP83" s="15"/>
      <c r="TOQ83" s="13"/>
      <c r="TOR83" s="14"/>
      <c r="TOS83" s="14"/>
      <c r="TOT83" s="12"/>
      <c r="TOU83" s="12"/>
      <c r="TOV83" s="12"/>
      <c r="TOW83" s="12"/>
      <c r="TOX83" s="12"/>
      <c r="TOY83" s="12"/>
      <c r="TOZ83" s="12"/>
      <c r="TPA83" s="12"/>
      <c r="TPB83" s="12"/>
      <c r="TPC83" s="12"/>
      <c r="TPD83" s="12"/>
      <c r="TPE83" s="12"/>
      <c r="TPF83" s="11"/>
      <c r="TPG83" s="15"/>
      <c r="TPH83" s="13"/>
      <c r="TPI83" s="14"/>
      <c r="TPJ83" s="14"/>
      <c r="TPK83" s="12"/>
      <c r="TPL83" s="12"/>
      <c r="TPM83" s="12"/>
      <c r="TPN83" s="12"/>
      <c r="TPO83" s="12"/>
      <c r="TPP83" s="12"/>
      <c r="TPQ83" s="12"/>
      <c r="TPR83" s="12"/>
      <c r="TPS83" s="12"/>
      <c r="TPT83" s="12"/>
      <c r="TPU83" s="12"/>
      <c r="TPV83" s="12"/>
      <c r="TPW83" s="11"/>
      <c r="TPX83" s="15"/>
      <c r="TPY83" s="13"/>
      <c r="TPZ83" s="14"/>
      <c r="TQA83" s="14"/>
      <c r="TQB83" s="12"/>
      <c r="TQC83" s="12"/>
      <c r="TQD83" s="12"/>
      <c r="TQE83" s="12"/>
      <c r="TQF83" s="12"/>
      <c r="TQG83" s="12"/>
      <c r="TQH83" s="12"/>
      <c r="TQI83" s="12"/>
      <c r="TQJ83" s="12"/>
      <c r="TQK83" s="12"/>
      <c r="TQL83" s="12"/>
      <c r="TQM83" s="12"/>
      <c r="TQN83" s="11"/>
      <c r="TQO83" s="15"/>
      <c r="TQP83" s="13"/>
      <c r="TQQ83" s="14"/>
      <c r="TQR83" s="14"/>
      <c r="TQS83" s="12"/>
      <c r="TQT83" s="12"/>
      <c r="TQU83" s="12"/>
      <c r="TQV83" s="12"/>
      <c r="TQW83" s="12"/>
      <c r="TQX83" s="12"/>
      <c r="TQY83" s="12"/>
      <c r="TQZ83" s="12"/>
      <c r="TRA83" s="12"/>
      <c r="TRB83" s="12"/>
      <c r="TRC83" s="12"/>
      <c r="TRD83" s="12"/>
      <c r="TRE83" s="11"/>
      <c r="TRF83" s="15"/>
      <c r="TRG83" s="13"/>
      <c r="TRH83" s="14"/>
      <c r="TRI83" s="14"/>
      <c r="TRJ83" s="12"/>
      <c r="TRK83" s="12"/>
      <c r="TRL83" s="12"/>
      <c r="TRM83" s="12"/>
      <c r="TRN83" s="12"/>
      <c r="TRO83" s="12"/>
      <c r="TRP83" s="12"/>
      <c r="TRQ83" s="12"/>
      <c r="TRR83" s="12"/>
      <c r="TRS83" s="12"/>
      <c r="TRT83" s="12"/>
      <c r="TRU83" s="12"/>
      <c r="TRV83" s="11"/>
      <c r="TRW83" s="15"/>
      <c r="TRX83" s="13"/>
      <c r="TRY83" s="14"/>
      <c r="TRZ83" s="14"/>
      <c r="TSA83" s="12"/>
      <c r="TSB83" s="12"/>
      <c r="TSC83" s="12"/>
      <c r="TSD83" s="12"/>
      <c r="TSE83" s="12"/>
      <c r="TSF83" s="12"/>
      <c r="TSG83" s="12"/>
      <c r="TSH83" s="12"/>
      <c r="TSI83" s="12"/>
      <c r="TSJ83" s="12"/>
      <c r="TSK83" s="12"/>
      <c r="TSL83" s="12"/>
      <c r="TSM83" s="11"/>
      <c r="TSN83" s="15"/>
      <c r="TSO83" s="13"/>
      <c r="TSP83" s="14"/>
      <c r="TSQ83" s="14"/>
      <c r="TSR83" s="12"/>
      <c r="TSS83" s="12"/>
      <c r="TST83" s="12"/>
      <c r="TSU83" s="12"/>
      <c r="TSV83" s="12"/>
      <c r="TSW83" s="12"/>
      <c r="TSX83" s="12"/>
      <c r="TSY83" s="12"/>
      <c r="TSZ83" s="12"/>
      <c r="TTA83" s="12"/>
      <c r="TTB83" s="12"/>
      <c r="TTC83" s="12"/>
      <c r="TTD83" s="11"/>
      <c r="TTE83" s="15"/>
      <c r="TTF83" s="13"/>
      <c r="TTG83" s="14"/>
      <c r="TTH83" s="14"/>
      <c r="TTI83" s="12"/>
      <c r="TTJ83" s="12"/>
      <c r="TTK83" s="12"/>
      <c r="TTL83" s="12"/>
      <c r="TTM83" s="12"/>
      <c r="TTN83" s="12"/>
      <c r="TTO83" s="12"/>
      <c r="TTP83" s="12"/>
      <c r="TTQ83" s="12"/>
      <c r="TTR83" s="12"/>
      <c r="TTS83" s="12"/>
      <c r="TTT83" s="12"/>
      <c r="TTU83" s="11"/>
      <c r="TTV83" s="15"/>
      <c r="TTW83" s="13"/>
      <c r="TTX83" s="14"/>
      <c r="TTY83" s="14"/>
      <c r="TTZ83" s="12"/>
      <c r="TUA83" s="12"/>
      <c r="TUB83" s="12"/>
      <c r="TUC83" s="12"/>
      <c r="TUD83" s="12"/>
      <c r="TUE83" s="12"/>
      <c r="TUF83" s="12"/>
      <c r="TUG83" s="12"/>
      <c r="TUH83" s="12"/>
      <c r="TUI83" s="12"/>
      <c r="TUJ83" s="12"/>
      <c r="TUK83" s="12"/>
      <c r="TUL83" s="11"/>
      <c r="TUM83" s="15"/>
      <c r="TUN83" s="13"/>
      <c r="TUO83" s="14"/>
      <c r="TUP83" s="14"/>
      <c r="TUQ83" s="12"/>
      <c r="TUR83" s="12"/>
      <c r="TUS83" s="12"/>
      <c r="TUT83" s="12"/>
      <c r="TUU83" s="12"/>
      <c r="TUV83" s="12"/>
      <c r="TUW83" s="12"/>
      <c r="TUX83" s="12"/>
      <c r="TUY83" s="12"/>
      <c r="TUZ83" s="12"/>
      <c r="TVA83" s="12"/>
      <c r="TVB83" s="12"/>
      <c r="TVC83" s="11"/>
      <c r="TVD83" s="15"/>
      <c r="TVE83" s="13"/>
      <c r="TVF83" s="14"/>
      <c r="TVG83" s="14"/>
      <c r="TVH83" s="12"/>
      <c r="TVI83" s="12"/>
      <c r="TVJ83" s="12"/>
      <c r="TVK83" s="12"/>
      <c r="TVL83" s="12"/>
      <c r="TVM83" s="12"/>
      <c r="TVN83" s="12"/>
      <c r="TVO83" s="12"/>
      <c r="TVP83" s="12"/>
      <c r="TVQ83" s="12"/>
      <c r="TVR83" s="12"/>
      <c r="TVS83" s="12"/>
      <c r="TVT83" s="11"/>
      <c r="TVU83" s="15"/>
      <c r="TVV83" s="13"/>
      <c r="TVW83" s="14"/>
      <c r="TVX83" s="14"/>
      <c r="TVY83" s="12"/>
      <c r="TVZ83" s="12"/>
      <c r="TWA83" s="12"/>
      <c r="TWB83" s="12"/>
      <c r="TWC83" s="12"/>
      <c r="TWD83" s="12"/>
      <c r="TWE83" s="12"/>
      <c r="TWF83" s="12"/>
      <c r="TWG83" s="12"/>
      <c r="TWH83" s="12"/>
      <c r="TWI83" s="12"/>
      <c r="TWJ83" s="12"/>
      <c r="TWK83" s="11"/>
      <c r="TWL83" s="15"/>
      <c r="TWM83" s="13"/>
      <c r="TWN83" s="14"/>
      <c r="TWO83" s="14"/>
      <c r="TWP83" s="12"/>
      <c r="TWQ83" s="12"/>
      <c r="TWR83" s="12"/>
      <c r="TWS83" s="12"/>
      <c r="TWT83" s="12"/>
      <c r="TWU83" s="12"/>
      <c r="TWV83" s="12"/>
      <c r="TWW83" s="12"/>
      <c r="TWX83" s="12"/>
      <c r="TWY83" s="12"/>
      <c r="TWZ83" s="12"/>
      <c r="TXA83" s="12"/>
      <c r="TXB83" s="11"/>
      <c r="TXC83" s="15"/>
      <c r="TXD83" s="13"/>
      <c r="TXE83" s="14"/>
      <c r="TXF83" s="14"/>
      <c r="TXG83" s="12"/>
      <c r="TXH83" s="12"/>
      <c r="TXI83" s="12"/>
      <c r="TXJ83" s="12"/>
      <c r="TXK83" s="12"/>
      <c r="TXL83" s="12"/>
      <c r="TXM83" s="12"/>
      <c r="TXN83" s="12"/>
      <c r="TXO83" s="12"/>
      <c r="TXP83" s="12"/>
      <c r="TXQ83" s="12"/>
      <c r="TXR83" s="12"/>
      <c r="TXS83" s="11"/>
      <c r="TXT83" s="15"/>
      <c r="TXU83" s="13"/>
      <c r="TXV83" s="14"/>
      <c r="TXW83" s="14"/>
      <c r="TXX83" s="12"/>
      <c r="TXY83" s="12"/>
      <c r="TXZ83" s="12"/>
      <c r="TYA83" s="12"/>
      <c r="TYB83" s="12"/>
      <c r="TYC83" s="12"/>
      <c r="TYD83" s="12"/>
      <c r="TYE83" s="12"/>
      <c r="TYF83" s="12"/>
      <c r="TYG83" s="12"/>
      <c r="TYH83" s="12"/>
      <c r="TYI83" s="12"/>
      <c r="TYJ83" s="11"/>
      <c r="TYK83" s="15"/>
      <c r="TYL83" s="13"/>
      <c r="TYM83" s="14"/>
      <c r="TYN83" s="14"/>
      <c r="TYO83" s="12"/>
      <c r="TYP83" s="12"/>
      <c r="TYQ83" s="12"/>
      <c r="TYR83" s="12"/>
      <c r="TYS83" s="12"/>
      <c r="TYT83" s="12"/>
      <c r="TYU83" s="12"/>
      <c r="TYV83" s="12"/>
      <c r="TYW83" s="12"/>
      <c r="TYX83" s="12"/>
      <c r="TYY83" s="12"/>
      <c r="TYZ83" s="12"/>
      <c r="TZA83" s="11"/>
      <c r="TZB83" s="15"/>
      <c r="TZC83" s="13"/>
      <c r="TZD83" s="14"/>
      <c r="TZE83" s="14"/>
      <c r="TZF83" s="12"/>
      <c r="TZG83" s="12"/>
      <c r="TZH83" s="12"/>
      <c r="TZI83" s="12"/>
      <c r="TZJ83" s="12"/>
      <c r="TZK83" s="12"/>
      <c r="TZL83" s="12"/>
      <c r="TZM83" s="12"/>
      <c r="TZN83" s="12"/>
      <c r="TZO83" s="12"/>
      <c r="TZP83" s="12"/>
      <c r="TZQ83" s="12"/>
      <c r="TZR83" s="11"/>
      <c r="TZS83" s="15"/>
      <c r="TZT83" s="13"/>
      <c r="TZU83" s="14"/>
      <c r="TZV83" s="14"/>
      <c r="TZW83" s="12"/>
      <c r="TZX83" s="12"/>
      <c r="TZY83" s="12"/>
      <c r="TZZ83" s="12"/>
      <c r="UAA83" s="12"/>
      <c r="UAB83" s="12"/>
      <c r="UAC83" s="12"/>
      <c r="UAD83" s="12"/>
      <c r="UAE83" s="12"/>
      <c r="UAF83" s="12"/>
      <c r="UAG83" s="12"/>
      <c r="UAH83" s="12"/>
      <c r="UAI83" s="11"/>
      <c r="UAJ83" s="15"/>
      <c r="UAK83" s="13"/>
      <c r="UAL83" s="14"/>
      <c r="UAM83" s="14"/>
      <c r="UAN83" s="12"/>
      <c r="UAO83" s="12"/>
      <c r="UAP83" s="12"/>
      <c r="UAQ83" s="12"/>
      <c r="UAR83" s="12"/>
      <c r="UAS83" s="12"/>
      <c r="UAT83" s="12"/>
      <c r="UAU83" s="12"/>
      <c r="UAV83" s="12"/>
      <c r="UAW83" s="12"/>
      <c r="UAX83" s="12"/>
      <c r="UAY83" s="12"/>
      <c r="UAZ83" s="11"/>
      <c r="UBA83" s="15"/>
      <c r="UBB83" s="13"/>
      <c r="UBC83" s="14"/>
      <c r="UBD83" s="14"/>
      <c r="UBE83" s="12"/>
      <c r="UBF83" s="12"/>
      <c r="UBG83" s="12"/>
      <c r="UBH83" s="12"/>
      <c r="UBI83" s="12"/>
      <c r="UBJ83" s="12"/>
      <c r="UBK83" s="12"/>
      <c r="UBL83" s="12"/>
      <c r="UBM83" s="12"/>
      <c r="UBN83" s="12"/>
      <c r="UBO83" s="12"/>
      <c r="UBP83" s="12"/>
      <c r="UBQ83" s="11"/>
      <c r="UBR83" s="15"/>
      <c r="UBS83" s="13"/>
      <c r="UBT83" s="14"/>
      <c r="UBU83" s="14"/>
      <c r="UBV83" s="12"/>
      <c r="UBW83" s="12"/>
      <c r="UBX83" s="12"/>
      <c r="UBY83" s="12"/>
      <c r="UBZ83" s="12"/>
      <c r="UCA83" s="12"/>
      <c r="UCB83" s="12"/>
      <c r="UCC83" s="12"/>
      <c r="UCD83" s="12"/>
      <c r="UCE83" s="12"/>
      <c r="UCF83" s="12"/>
      <c r="UCG83" s="12"/>
      <c r="UCH83" s="11"/>
      <c r="UCI83" s="15"/>
      <c r="UCJ83" s="13"/>
      <c r="UCK83" s="14"/>
      <c r="UCL83" s="14"/>
      <c r="UCM83" s="12"/>
      <c r="UCN83" s="12"/>
      <c r="UCO83" s="12"/>
      <c r="UCP83" s="12"/>
      <c r="UCQ83" s="12"/>
      <c r="UCR83" s="12"/>
      <c r="UCS83" s="12"/>
      <c r="UCT83" s="12"/>
      <c r="UCU83" s="12"/>
      <c r="UCV83" s="12"/>
      <c r="UCW83" s="12"/>
      <c r="UCX83" s="12"/>
      <c r="UCY83" s="11"/>
      <c r="UCZ83" s="15"/>
      <c r="UDA83" s="13"/>
      <c r="UDB83" s="14"/>
      <c r="UDC83" s="14"/>
      <c r="UDD83" s="12"/>
      <c r="UDE83" s="12"/>
      <c r="UDF83" s="12"/>
      <c r="UDG83" s="12"/>
      <c r="UDH83" s="12"/>
      <c r="UDI83" s="12"/>
      <c r="UDJ83" s="12"/>
      <c r="UDK83" s="12"/>
      <c r="UDL83" s="12"/>
      <c r="UDM83" s="12"/>
      <c r="UDN83" s="12"/>
      <c r="UDO83" s="12"/>
      <c r="UDP83" s="11"/>
      <c r="UDQ83" s="15"/>
      <c r="UDR83" s="13"/>
      <c r="UDS83" s="14"/>
      <c r="UDT83" s="14"/>
      <c r="UDU83" s="12"/>
      <c r="UDV83" s="12"/>
      <c r="UDW83" s="12"/>
      <c r="UDX83" s="12"/>
      <c r="UDY83" s="12"/>
      <c r="UDZ83" s="12"/>
      <c r="UEA83" s="12"/>
      <c r="UEB83" s="12"/>
      <c r="UEC83" s="12"/>
      <c r="UED83" s="12"/>
      <c r="UEE83" s="12"/>
      <c r="UEF83" s="12"/>
      <c r="UEG83" s="11"/>
      <c r="UEH83" s="15"/>
      <c r="UEI83" s="13"/>
      <c r="UEJ83" s="14"/>
      <c r="UEK83" s="14"/>
      <c r="UEL83" s="12"/>
      <c r="UEM83" s="12"/>
      <c r="UEN83" s="12"/>
      <c r="UEO83" s="12"/>
      <c r="UEP83" s="12"/>
      <c r="UEQ83" s="12"/>
      <c r="UER83" s="12"/>
      <c r="UES83" s="12"/>
      <c r="UET83" s="12"/>
      <c r="UEU83" s="12"/>
      <c r="UEV83" s="12"/>
      <c r="UEW83" s="12"/>
      <c r="UEX83" s="11"/>
      <c r="UEY83" s="15"/>
      <c r="UEZ83" s="13"/>
      <c r="UFA83" s="14"/>
      <c r="UFB83" s="14"/>
      <c r="UFC83" s="12"/>
      <c r="UFD83" s="12"/>
      <c r="UFE83" s="12"/>
      <c r="UFF83" s="12"/>
      <c r="UFG83" s="12"/>
      <c r="UFH83" s="12"/>
      <c r="UFI83" s="12"/>
      <c r="UFJ83" s="12"/>
      <c r="UFK83" s="12"/>
      <c r="UFL83" s="12"/>
      <c r="UFM83" s="12"/>
      <c r="UFN83" s="12"/>
      <c r="UFO83" s="11"/>
      <c r="UFP83" s="15"/>
      <c r="UFQ83" s="13"/>
      <c r="UFR83" s="14"/>
      <c r="UFS83" s="14"/>
      <c r="UFT83" s="12"/>
      <c r="UFU83" s="12"/>
      <c r="UFV83" s="12"/>
      <c r="UFW83" s="12"/>
      <c r="UFX83" s="12"/>
      <c r="UFY83" s="12"/>
      <c r="UFZ83" s="12"/>
      <c r="UGA83" s="12"/>
      <c r="UGB83" s="12"/>
      <c r="UGC83" s="12"/>
      <c r="UGD83" s="12"/>
      <c r="UGE83" s="12"/>
      <c r="UGF83" s="11"/>
      <c r="UGG83" s="15"/>
      <c r="UGH83" s="13"/>
      <c r="UGI83" s="14"/>
      <c r="UGJ83" s="14"/>
      <c r="UGK83" s="12"/>
      <c r="UGL83" s="12"/>
      <c r="UGM83" s="12"/>
      <c r="UGN83" s="12"/>
      <c r="UGO83" s="12"/>
      <c r="UGP83" s="12"/>
      <c r="UGQ83" s="12"/>
      <c r="UGR83" s="12"/>
      <c r="UGS83" s="12"/>
      <c r="UGT83" s="12"/>
      <c r="UGU83" s="12"/>
      <c r="UGV83" s="12"/>
      <c r="UGW83" s="11"/>
      <c r="UGX83" s="15"/>
      <c r="UGY83" s="13"/>
      <c r="UGZ83" s="14"/>
      <c r="UHA83" s="14"/>
      <c r="UHB83" s="12"/>
      <c r="UHC83" s="12"/>
      <c r="UHD83" s="12"/>
      <c r="UHE83" s="12"/>
      <c r="UHF83" s="12"/>
      <c r="UHG83" s="12"/>
      <c r="UHH83" s="12"/>
      <c r="UHI83" s="12"/>
      <c r="UHJ83" s="12"/>
      <c r="UHK83" s="12"/>
      <c r="UHL83" s="12"/>
      <c r="UHM83" s="12"/>
      <c r="UHN83" s="11"/>
      <c r="UHO83" s="15"/>
      <c r="UHP83" s="13"/>
      <c r="UHQ83" s="14"/>
      <c r="UHR83" s="14"/>
      <c r="UHS83" s="12"/>
      <c r="UHT83" s="12"/>
      <c r="UHU83" s="12"/>
      <c r="UHV83" s="12"/>
      <c r="UHW83" s="12"/>
      <c r="UHX83" s="12"/>
      <c r="UHY83" s="12"/>
      <c r="UHZ83" s="12"/>
      <c r="UIA83" s="12"/>
      <c r="UIB83" s="12"/>
      <c r="UIC83" s="12"/>
      <c r="UID83" s="12"/>
      <c r="UIE83" s="11"/>
      <c r="UIF83" s="15"/>
      <c r="UIG83" s="13"/>
      <c r="UIH83" s="14"/>
      <c r="UII83" s="14"/>
      <c r="UIJ83" s="12"/>
      <c r="UIK83" s="12"/>
      <c r="UIL83" s="12"/>
      <c r="UIM83" s="12"/>
      <c r="UIN83" s="12"/>
      <c r="UIO83" s="12"/>
      <c r="UIP83" s="12"/>
      <c r="UIQ83" s="12"/>
      <c r="UIR83" s="12"/>
      <c r="UIS83" s="12"/>
      <c r="UIT83" s="12"/>
      <c r="UIU83" s="12"/>
      <c r="UIV83" s="11"/>
      <c r="UIW83" s="15"/>
      <c r="UIX83" s="13"/>
      <c r="UIY83" s="14"/>
      <c r="UIZ83" s="14"/>
      <c r="UJA83" s="12"/>
      <c r="UJB83" s="12"/>
      <c r="UJC83" s="12"/>
      <c r="UJD83" s="12"/>
      <c r="UJE83" s="12"/>
      <c r="UJF83" s="12"/>
      <c r="UJG83" s="12"/>
      <c r="UJH83" s="12"/>
      <c r="UJI83" s="12"/>
      <c r="UJJ83" s="12"/>
      <c r="UJK83" s="12"/>
      <c r="UJL83" s="12"/>
      <c r="UJM83" s="11"/>
      <c r="UJN83" s="15"/>
      <c r="UJO83" s="13"/>
      <c r="UJP83" s="14"/>
      <c r="UJQ83" s="14"/>
      <c r="UJR83" s="12"/>
      <c r="UJS83" s="12"/>
      <c r="UJT83" s="12"/>
      <c r="UJU83" s="12"/>
      <c r="UJV83" s="12"/>
      <c r="UJW83" s="12"/>
      <c r="UJX83" s="12"/>
      <c r="UJY83" s="12"/>
      <c r="UJZ83" s="12"/>
      <c r="UKA83" s="12"/>
      <c r="UKB83" s="12"/>
      <c r="UKC83" s="12"/>
      <c r="UKD83" s="11"/>
      <c r="UKE83" s="15"/>
      <c r="UKF83" s="13"/>
      <c r="UKG83" s="14"/>
      <c r="UKH83" s="14"/>
      <c r="UKI83" s="12"/>
      <c r="UKJ83" s="12"/>
      <c r="UKK83" s="12"/>
      <c r="UKL83" s="12"/>
      <c r="UKM83" s="12"/>
      <c r="UKN83" s="12"/>
      <c r="UKO83" s="12"/>
      <c r="UKP83" s="12"/>
      <c r="UKQ83" s="12"/>
      <c r="UKR83" s="12"/>
      <c r="UKS83" s="12"/>
      <c r="UKT83" s="12"/>
      <c r="UKU83" s="11"/>
      <c r="UKV83" s="15"/>
      <c r="UKW83" s="13"/>
      <c r="UKX83" s="14"/>
      <c r="UKY83" s="14"/>
      <c r="UKZ83" s="12"/>
      <c r="ULA83" s="12"/>
      <c r="ULB83" s="12"/>
      <c r="ULC83" s="12"/>
      <c r="ULD83" s="12"/>
      <c r="ULE83" s="12"/>
      <c r="ULF83" s="12"/>
      <c r="ULG83" s="12"/>
      <c r="ULH83" s="12"/>
      <c r="ULI83" s="12"/>
      <c r="ULJ83" s="12"/>
      <c r="ULK83" s="12"/>
      <c r="ULL83" s="11"/>
      <c r="ULM83" s="15"/>
      <c r="ULN83" s="13"/>
      <c r="ULO83" s="14"/>
      <c r="ULP83" s="14"/>
      <c r="ULQ83" s="12"/>
      <c r="ULR83" s="12"/>
      <c r="ULS83" s="12"/>
      <c r="ULT83" s="12"/>
      <c r="ULU83" s="12"/>
      <c r="ULV83" s="12"/>
      <c r="ULW83" s="12"/>
      <c r="ULX83" s="12"/>
      <c r="ULY83" s="12"/>
      <c r="ULZ83" s="12"/>
      <c r="UMA83" s="12"/>
      <c r="UMB83" s="12"/>
      <c r="UMC83" s="11"/>
      <c r="UMD83" s="15"/>
      <c r="UME83" s="13"/>
      <c r="UMF83" s="14"/>
      <c r="UMG83" s="14"/>
      <c r="UMH83" s="12"/>
      <c r="UMI83" s="12"/>
      <c r="UMJ83" s="12"/>
      <c r="UMK83" s="12"/>
      <c r="UML83" s="12"/>
      <c r="UMM83" s="12"/>
      <c r="UMN83" s="12"/>
      <c r="UMO83" s="12"/>
      <c r="UMP83" s="12"/>
      <c r="UMQ83" s="12"/>
      <c r="UMR83" s="12"/>
      <c r="UMS83" s="12"/>
      <c r="UMT83" s="11"/>
      <c r="UMU83" s="15"/>
      <c r="UMV83" s="13"/>
      <c r="UMW83" s="14"/>
      <c r="UMX83" s="14"/>
      <c r="UMY83" s="12"/>
      <c r="UMZ83" s="12"/>
      <c r="UNA83" s="12"/>
      <c r="UNB83" s="12"/>
      <c r="UNC83" s="12"/>
      <c r="UND83" s="12"/>
      <c r="UNE83" s="12"/>
      <c r="UNF83" s="12"/>
      <c r="UNG83" s="12"/>
      <c r="UNH83" s="12"/>
      <c r="UNI83" s="12"/>
      <c r="UNJ83" s="12"/>
      <c r="UNK83" s="11"/>
      <c r="UNL83" s="15"/>
      <c r="UNM83" s="13"/>
      <c r="UNN83" s="14"/>
      <c r="UNO83" s="14"/>
      <c r="UNP83" s="12"/>
      <c r="UNQ83" s="12"/>
      <c r="UNR83" s="12"/>
      <c r="UNS83" s="12"/>
      <c r="UNT83" s="12"/>
      <c r="UNU83" s="12"/>
      <c r="UNV83" s="12"/>
      <c r="UNW83" s="12"/>
      <c r="UNX83" s="12"/>
      <c r="UNY83" s="12"/>
      <c r="UNZ83" s="12"/>
      <c r="UOA83" s="12"/>
      <c r="UOB83" s="11"/>
      <c r="UOC83" s="15"/>
      <c r="UOD83" s="13"/>
      <c r="UOE83" s="14"/>
      <c r="UOF83" s="14"/>
      <c r="UOG83" s="12"/>
      <c r="UOH83" s="12"/>
      <c r="UOI83" s="12"/>
      <c r="UOJ83" s="12"/>
      <c r="UOK83" s="12"/>
      <c r="UOL83" s="12"/>
      <c r="UOM83" s="12"/>
      <c r="UON83" s="12"/>
      <c r="UOO83" s="12"/>
      <c r="UOP83" s="12"/>
      <c r="UOQ83" s="12"/>
      <c r="UOR83" s="12"/>
      <c r="UOS83" s="11"/>
      <c r="UOT83" s="15"/>
      <c r="UOU83" s="13"/>
      <c r="UOV83" s="14"/>
      <c r="UOW83" s="14"/>
      <c r="UOX83" s="12"/>
      <c r="UOY83" s="12"/>
      <c r="UOZ83" s="12"/>
      <c r="UPA83" s="12"/>
      <c r="UPB83" s="12"/>
      <c r="UPC83" s="12"/>
      <c r="UPD83" s="12"/>
      <c r="UPE83" s="12"/>
      <c r="UPF83" s="12"/>
      <c r="UPG83" s="12"/>
      <c r="UPH83" s="12"/>
      <c r="UPI83" s="12"/>
      <c r="UPJ83" s="11"/>
      <c r="UPK83" s="15"/>
      <c r="UPL83" s="13"/>
      <c r="UPM83" s="14"/>
      <c r="UPN83" s="14"/>
      <c r="UPO83" s="12"/>
      <c r="UPP83" s="12"/>
      <c r="UPQ83" s="12"/>
      <c r="UPR83" s="12"/>
      <c r="UPS83" s="12"/>
      <c r="UPT83" s="12"/>
      <c r="UPU83" s="12"/>
      <c r="UPV83" s="12"/>
      <c r="UPW83" s="12"/>
      <c r="UPX83" s="12"/>
      <c r="UPY83" s="12"/>
      <c r="UPZ83" s="12"/>
      <c r="UQA83" s="11"/>
      <c r="UQB83" s="15"/>
      <c r="UQC83" s="13"/>
      <c r="UQD83" s="14"/>
      <c r="UQE83" s="14"/>
      <c r="UQF83" s="12"/>
      <c r="UQG83" s="12"/>
      <c r="UQH83" s="12"/>
      <c r="UQI83" s="12"/>
      <c r="UQJ83" s="12"/>
      <c r="UQK83" s="12"/>
      <c r="UQL83" s="12"/>
      <c r="UQM83" s="12"/>
      <c r="UQN83" s="12"/>
      <c r="UQO83" s="12"/>
      <c r="UQP83" s="12"/>
      <c r="UQQ83" s="12"/>
      <c r="UQR83" s="11"/>
      <c r="UQS83" s="15"/>
      <c r="UQT83" s="13"/>
      <c r="UQU83" s="14"/>
      <c r="UQV83" s="14"/>
      <c r="UQW83" s="12"/>
      <c r="UQX83" s="12"/>
      <c r="UQY83" s="12"/>
      <c r="UQZ83" s="12"/>
      <c r="URA83" s="12"/>
      <c r="URB83" s="12"/>
      <c r="URC83" s="12"/>
      <c r="URD83" s="12"/>
      <c r="URE83" s="12"/>
      <c r="URF83" s="12"/>
      <c r="URG83" s="12"/>
      <c r="URH83" s="12"/>
      <c r="URI83" s="11"/>
      <c r="URJ83" s="15"/>
      <c r="URK83" s="13"/>
      <c r="URL83" s="14"/>
      <c r="URM83" s="14"/>
      <c r="URN83" s="12"/>
      <c r="URO83" s="12"/>
      <c r="URP83" s="12"/>
      <c r="URQ83" s="12"/>
      <c r="URR83" s="12"/>
      <c r="URS83" s="12"/>
      <c r="URT83" s="12"/>
      <c r="URU83" s="12"/>
      <c r="URV83" s="12"/>
      <c r="URW83" s="12"/>
      <c r="URX83" s="12"/>
      <c r="URY83" s="12"/>
      <c r="URZ83" s="11"/>
      <c r="USA83" s="15"/>
      <c r="USB83" s="13"/>
      <c r="USC83" s="14"/>
      <c r="USD83" s="14"/>
      <c r="USE83" s="12"/>
      <c r="USF83" s="12"/>
      <c r="USG83" s="12"/>
      <c r="USH83" s="12"/>
      <c r="USI83" s="12"/>
      <c r="USJ83" s="12"/>
      <c r="USK83" s="12"/>
      <c r="USL83" s="12"/>
      <c r="USM83" s="12"/>
      <c r="USN83" s="12"/>
      <c r="USO83" s="12"/>
      <c r="USP83" s="12"/>
      <c r="USQ83" s="11"/>
      <c r="USR83" s="15"/>
      <c r="USS83" s="13"/>
      <c r="UST83" s="14"/>
      <c r="USU83" s="14"/>
      <c r="USV83" s="12"/>
      <c r="USW83" s="12"/>
      <c r="USX83" s="12"/>
      <c r="USY83" s="12"/>
      <c r="USZ83" s="12"/>
      <c r="UTA83" s="12"/>
      <c r="UTB83" s="12"/>
      <c r="UTC83" s="12"/>
      <c r="UTD83" s="12"/>
      <c r="UTE83" s="12"/>
      <c r="UTF83" s="12"/>
      <c r="UTG83" s="12"/>
      <c r="UTH83" s="11"/>
      <c r="UTI83" s="15"/>
      <c r="UTJ83" s="13"/>
      <c r="UTK83" s="14"/>
      <c r="UTL83" s="14"/>
      <c r="UTM83" s="12"/>
      <c r="UTN83" s="12"/>
      <c r="UTO83" s="12"/>
      <c r="UTP83" s="12"/>
      <c r="UTQ83" s="12"/>
      <c r="UTR83" s="12"/>
      <c r="UTS83" s="12"/>
      <c r="UTT83" s="12"/>
      <c r="UTU83" s="12"/>
      <c r="UTV83" s="12"/>
      <c r="UTW83" s="12"/>
      <c r="UTX83" s="12"/>
      <c r="UTY83" s="11"/>
      <c r="UTZ83" s="15"/>
      <c r="UUA83" s="13"/>
      <c r="UUB83" s="14"/>
      <c r="UUC83" s="14"/>
      <c r="UUD83" s="12"/>
      <c r="UUE83" s="12"/>
      <c r="UUF83" s="12"/>
      <c r="UUG83" s="12"/>
      <c r="UUH83" s="12"/>
      <c r="UUI83" s="12"/>
      <c r="UUJ83" s="12"/>
      <c r="UUK83" s="12"/>
      <c r="UUL83" s="12"/>
      <c r="UUM83" s="12"/>
      <c r="UUN83" s="12"/>
      <c r="UUO83" s="12"/>
      <c r="UUP83" s="11"/>
      <c r="UUQ83" s="15"/>
      <c r="UUR83" s="13"/>
      <c r="UUS83" s="14"/>
      <c r="UUT83" s="14"/>
      <c r="UUU83" s="12"/>
      <c r="UUV83" s="12"/>
      <c r="UUW83" s="12"/>
      <c r="UUX83" s="12"/>
      <c r="UUY83" s="12"/>
      <c r="UUZ83" s="12"/>
      <c r="UVA83" s="12"/>
      <c r="UVB83" s="12"/>
      <c r="UVC83" s="12"/>
      <c r="UVD83" s="12"/>
      <c r="UVE83" s="12"/>
      <c r="UVF83" s="12"/>
      <c r="UVG83" s="11"/>
      <c r="UVH83" s="15"/>
      <c r="UVI83" s="13"/>
      <c r="UVJ83" s="14"/>
      <c r="UVK83" s="14"/>
      <c r="UVL83" s="12"/>
      <c r="UVM83" s="12"/>
      <c r="UVN83" s="12"/>
      <c r="UVO83" s="12"/>
      <c r="UVP83" s="12"/>
      <c r="UVQ83" s="12"/>
      <c r="UVR83" s="12"/>
      <c r="UVS83" s="12"/>
      <c r="UVT83" s="12"/>
      <c r="UVU83" s="12"/>
      <c r="UVV83" s="12"/>
      <c r="UVW83" s="12"/>
      <c r="UVX83" s="11"/>
      <c r="UVY83" s="15"/>
      <c r="UVZ83" s="13"/>
      <c r="UWA83" s="14"/>
      <c r="UWB83" s="14"/>
      <c r="UWC83" s="12"/>
      <c r="UWD83" s="12"/>
      <c r="UWE83" s="12"/>
      <c r="UWF83" s="12"/>
      <c r="UWG83" s="12"/>
      <c r="UWH83" s="12"/>
      <c r="UWI83" s="12"/>
      <c r="UWJ83" s="12"/>
      <c r="UWK83" s="12"/>
      <c r="UWL83" s="12"/>
      <c r="UWM83" s="12"/>
      <c r="UWN83" s="12"/>
      <c r="UWO83" s="11"/>
      <c r="UWP83" s="15"/>
      <c r="UWQ83" s="13"/>
      <c r="UWR83" s="14"/>
      <c r="UWS83" s="14"/>
      <c r="UWT83" s="12"/>
      <c r="UWU83" s="12"/>
      <c r="UWV83" s="12"/>
      <c r="UWW83" s="12"/>
      <c r="UWX83" s="12"/>
      <c r="UWY83" s="12"/>
      <c r="UWZ83" s="12"/>
      <c r="UXA83" s="12"/>
      <c r="UXB83" s="12"/>
      <c r="UXC83" s="12"/>
      <c r="UXD83" s="12"/>
      <c r="UXE83" s="12"/>
      <c r="UXF83" s="11"/>
      <c r="UXG83" s="15"/>
      <c r="UXH83" s="13"/>
      <c r="UXI83" s="14"/>
      <c r="UXJ83" s="14"/>
      <c r="UXK83" s="12"/>
      <c r="UXL83" s="12"/>
      <c r="UXM83" s="12"/>
      <c r="UXN83" s="12"/>
      <c r="UXO83" s="12"/>
      <c r="UXP83" s="12"/>
      <c r="UXQ83" s="12"/>
      <c r="UXR83" s="12"/>
      <c r="UXS83" s="12"/>
      <c r="UXT83" s="12"/>
      <c r="UXU83" s="12"/>
      <c r="UXV83" s="12"/>
      <c r="UXW83" s="11"/>
      <c r="UXX83" s="15"/>
      <c r="UXY83" s="13"/>
      <c r="UXZ83" s="14"/>
      <c r="UYA83" s="14"/>
      <c r="UYB83" s="12"/>
      <c r="UYC83" s="12"/>
      <c r="UYD83" s="12"/>
      <c r="UYE83" s="12"/>
      <c r="UYF83" s="12"/>
      <c r="UYG83" s="12"/>
      <c r="UYH83" s="12"/>
      <c r="UYI83" s="12"/>
      <c r="UYJ83" s="12"/>
      <c r="UYK83" s="12"/>
      <c r="UYL83" s="12"/>
      <c r="UYM83" s="12"/>
      <c r="UYN83" s="11"/>
      <c r="UYO83" s="15"/>
      <c r="UYP83" s="13"/>
      <c r="UYQ83" s="14"/>
      <c r="UYR83" s="14"/>
      <c r="UYS83" s="12"/>
      <c r="UYT83" s="12"/>
      <c r="UYU83" s="12"/>
      <c r="UYV83" s="12"/>
      <c r="UYW83" s="12"/>
      <c r="UYX83" s="12"/>
      <c r="UYY83" s="12"/>
      <c r="UYZ83" s="12"/>
      <c r="UZA83" s="12"/>
      <c r="UZB83" s="12"/>
      <c r="UZC83" s="12"/>
      <c r="UZD83" s="12"/>
      <c r="UZE83" s="11"/>
      <c r="UZF83" s="15"/>
      <c r="UZG83" s="13"/>
      <c r="UZH83" s="14"/>
      <c r="UZI83" s="14"/>
      <c r="UZJ83" s="12"/>
      <c r="UZK83" s="12"/>
      <c r="UZL83" s="12"/>
      <c r="UZM83" s="12"/>
      <c r="UZN83" s="12"/>
      <c r="UZO83" s="12"/>
      <c r="UZP83" s="12"/>
      <c r="UZQ83" s="12"/>
      <c r="UZR83" s="12"/>
      <c r="UZS83" s="12"/>
      <c r="UZT83" s="12"/>
      <c r="UZU83" s="12"/>
      <c r="UZV83" s="11"/>
      <c r="UZW83" s="15"/>
      <c r="UZX83" s="13"/>
      <c r="UZY83" s="14"/>
      <c r="UZZ83" s="14"/>
      <c r="VAA83" s="12"/>
      <c r="VAB83" s="12"/>
      <c r="VAC83" s="12"/>
      <c r="VAD83" s="12"/>
      <c r="VAE83" s="12"/>
      <c r="VAF83" s="12"/>
      <c r="VAG83" s="12"/>
      <c r="VAH83" s="12"/>
      <c r="VAI83" s="12"/>
      <c r="VAJ83" s="12"/>
      <c r="VAK83" s="12"/>
      <c r="VAL83" s="12"/>
      <c r="VAM83" s="11"/>
      <c r="VAN83" s="15"/>
      <c r="VAO83" s="13"/>
      <c r="VAP83" s="14"/>
      <c r="VAQ83" s="14"/>
      <c r="VAR83" s="12"/>
      <c r="VAS83" s="12"/>
      <c r="VAT83" s="12"/>
      <c r="VAU83" s="12"/>
      <c r="VAV83" s="12"/>
      <c r="VAW83" s="12"/>
      <c r="VAX83" s="12"/>
      <c r="VAY83" s="12"/>
      <c r="VAZ83" s="12"/>
      <c r="VBA83" s="12"/>
      <c r="VBB83" s="12"/>
      <c r="VBC83" s="12"/>
      <c r="VBD83" s="11"/>
      <c r="VBE83" s="15"/>
      <c r="VBF83" s="13"/>
      <c r="VBG83" s="14"/>
      <c r="VBH83" s="14"/>
      <c r="VBI83" s="12"/>
      <c r="VBJ83" s="12"/>
      <c r="VBK83" s="12"/>
      <c r="VBL83" s="12"/>
      <c r="VBM83" s="12"/>
      <c r="VBN83" s="12"/>
      <c r="VBO83" s="12"/>
      <c r="VBP83" s="12"/>
      <c r="VBQ83" s="12"/>
      <c r="VBR83" s="12"/>
      <c r="VBS83" s="12"/>
      <c r="VBT83" s="12"/>
      <c r="VBU83" s="11"/>
      <c r="VBV83" s="15"/>
      <c r="VBW83" s="13"/>
      <c r="VBX83" s="14"/>
      <c r="VBY83" s="14"/>
      <c r="VBZ83" s="12"/>
      <c r="VCA83" s="12"/>
      <c r="VCB83" s="12"/>
      <c r="VCC83" s="12"/>
      <c r="VCD83" s="12"/>
      <c r="VCE83" s="12"/>
      <c r="VCF83" s="12"/>
      <c r="VCG83" s="12"/>
      <c r="VCH83" s="12"/>
      <c r="VCI83" s="12"/>
      <c r="VCJ83" s="12"/>
      <c r="VCK83" s="12"/>
      <c r="VCL83" s="11"/>
      <c r="VCM83" s="15"/>
      <c r="VCN83" s="13"/>
      <c r="VCO83" s="14"/>
      <c r="VCP83" s="14"/>
      <c r="VCQ83" s="12"/>
      <c r="VCR83" s="12"/>
      <c r="VCS83" s="12"/>
      <c r="VCT83" s="12"/>
      <c r="VCU83" s="12"/>
      <c r="VCV83" s="12"/>
      <c r="VCW83" s="12"/>
      <c r="VCX83" s="12"/>
      <c r="VCY83" s="12"/>
      <c r="VCZ83" s="12"/>
      <c r="VDA83" s="12"/>
      <c r="VDB83" s="12"/>
      <c r="VDC83" s="11"/>
      <c r="VDD83" s="15"/>
      <c r="VDE83" s="13"/>
      <c r="VDF83" s="14"/>
      <c r="VDG83" s="14"/>
      <c r="VDH83" s="12"/>
      <c r="VDI83" s="12"/>
      <c r="VDJ83" s="12"/>
      <c r="VDK83" s="12"/>
      <c r="VDL83" s="12"/>
      <c r="VDM83" s="12"/>
      <c r="VDN83" s="12"/>
      <c r="VDO83" s="12"/>
      <c r="VDP83" s="12"/>
      <c r="VDQ83" s="12"/>
      <c r="VDR83" s="12"/>
      <c r="VDS83" s="12"/>
      <c r="VDT83" s="11"/>
      <c r="VDU83" s="15"/>
      <c r="VDV83" s="13"/>
      <c r="VDW83" s="14"/>
      <c r="VDX83" s="14"/>
      <c r="VDY83" s="12"/>
      <c r="VDZ83" s="12"/>
      <c r="VEA83" s="12"/>
      <c r="VEB83" s="12"/>
      <c r="VEC83" s="12"/>
      <c r="VED83" s="12"/>
      <c r="VEE83" s="12"/>
      <c r="VEF83" s="12"/>
      <c r="VEG83" s="12"/>
      <c r="VEH83" s="12"/>
      <c r="VEI83" s="12"/>
      <c r="VEJ83" s="12"/>
      <c r="VEK83" s="11"/>
      <c r="VEL83" s="15"/>
      <c r="VEM83" s="13"/>
      <c r="VEN83" s="14"/>
      <c r="VEO83" s="14"/>
      <c r="VEP83" s="12"/>
      <c r="VEQ83" s="12"/>
      <c r="VER83" s="12"/>
      <c r="VES83" s="12"/>
      <c r="VET83" s="12"/>
      <c r="VEU83" s="12"/>
      <c r="VEV83" s="12"/>
      <c r="VEW83" s="12"/>
      <c r="VEX83" s="12"/>
      <c r="VEY83" s="12"/>
      <c r="VEZ83" s="12"/>
      <c r="VFA83" s="12"/>
      <c r="VFB83" s="11"/>
      <c r="VFC83" s="15"/>
      <c r="VFD83" s="13"/>
      <c r="VFE83" s="14"/>
      <c r="VFF83" s="14"/>
      <c r="VFG83" s="12"/>
      <c r="VFH83" s="12"/>
      <c r="VFI83" s="12"/>
      <c r="VFJ83" s="12"/>
      <c r="VFK83" s="12"/>
      <c r="VFL83" s="12"/>
      <c r="VFM83" s="12"/>
      <c r="VFN83" s="12"/>
      <c r="VFO83" s="12"/>
      <c r="VFP83" s="12"/>
      <c r="VFQ83" s="12"/>
      <c r="VFR83" s="12"/>
      <c r="VFS83" s="11"/>
      <c r="VFT83" s="15"/>
      <c r="VFU83" s="13"/>
      <c r="VFV83" s="14"/>
      <c r="VFW83" s="14"/>
      <c r="VFX83" s="12"/>
      <c r="VFY83" s="12"/>
      <c r="VFZ83" s="12"/>
      <c r="VGA83" s="12"/>
      <c r="VGB83" s="12"/>
      <c r="VGC83" s="12"/>
      <c r="VGD83" s="12"/>
      <c r="VGE83" s="12"/>
      <c r="VGF83" s="12"/>
      <c r="VGG83" s="12"/>
      <c r="VGH83" s="12"/>
      <c r="VGI83" s="12"/>
      <c r="VGJ83" s="11"/>
      <c r="VGK83" s="15"/>
      <c r="VGL83" s="13"/>
      <c r="VGM83" s="14"/>
      <c r="VGN83" s="14"/>
      <c r="VGO83" s="12"/>
      <c r="VGP83" s="12"/>
      <c r="VGQ83" s="12"/>
      <c r="VGR83" s="12"/>
      <c r="VGS83" s="12"/>
      <c r="VGT83" s="12"/>
      <c r="VGU83" s="12"/>
      <c r="VGV83" s="12"/>
      <c r="VGW83" s="12"/>
      <c r="VGX83" s="12"/>
      <c r="VGY83" s="12"/>
      <c r="VGZ83" s="12"/>
      <c r="VHA83" s="11"/>
      <c r="VHB83" s="15"/>
      <c r="VHC83" s="13"/>
      <c r="VHD83" s="14"/>
      <c r="VHE83" s="14"/>
      <c r="VHF83" s="12"/>
      <c r="VHG83" s="12"/>
      <c r="VHH83" s="12"/>
      <c r="VHI83" s="12"/>
      <c r="VHJ83" s="12"/>
      <c r="VHK83" s="12"/>
      <c r="VHL83" s="12"/>
      <c r="VHM83" s="12"/>
      <c r="VHN83" s="12"/>
      <c r="VHO83" s="12"/>
      <c r="VHP83" s="12"/>
      <c r="VHQ83" s="12"/>
      <c r="VHR83" s="11"/>
      <c r="VHS83" s="15"/>
      <c r="VHT83" s="13"/>
      <c r="VHU83" s="14"/>
      <c r="VHV83" s="14"/>
      <c r="VHW83" s="12"/>
      <c r="VHX83" s="12"/>
      <c r="VHY83" s="12"/>
      <c r="VHZ83" s="12"/>
      <c r="VIA83" s="12"/>
      <c r="VIB83" s="12"/>
      <c r="VIC83" s="12"/>
      <c r="VID83" s="12"/>
      <c r="VIE83" s="12"/>
      <c r="VIF83" s="12"/>
      <c r="VIG83" s="12"/>
      <c r="VIH83" s="12"/>
      <c r="VII83" s="11"/>
      <c r="VIJ83" s="15"/>
      <c r="VIK83" s="13"/>
      <c r="VIL83" s="14"/>
      <c r="VIM83" s="14"/>
      <c r="VIN83" s="12"/>
      <c r="VIO83" s="12"/>
      <c r="VIP83" s="12"/>
      <c r="VIQ83" s="12"/>
      <c r="VIR83" s="12"/>
      <c r="VIS83" s="12"/>
      <c r="VIT83" s="12"/>
      <c r="VIU83" s="12"/>
      <c r="VIV83" s="12"/>
      <c r="VIW83" s="12"/>
      <c r="VIX83" s="12"/>
      <c r="VIY83" s="12"/>
      <c r="VIZ83" s="11"/>
      <c r="VJA83" s="15"/>
      <c r="VJB83" s="13"/>
      <c r="VJC83" s="14"/>
      <c r="VJD83" s="14"/>
      <c r="VJE83" s="12"/>
      <c r="VJF83" s="12"/>
      <c r="VJG83" s="12"/>
      <c r="VJH83" s="12"/>
      <c r="VJI83" s="12"/>
      <c r="VJJ83" s="12"/>
      <c r="VJK83" s="12"/>
      <c r="VJL83" s="12"/>
      <c r="VJM83" s="12"/>
      <c r="VJN83" s="12"/>
      <c r="VJO83" s="12"/>
      <c r="VJP83" s="12"/>
      <c r="VJQ83" s="11"/>
      <c r="VJR83" s="15"/>
      <c r="VJS83" s="13"/>
      <c r="VJT83" s="14"/>
      <c r="VJU83" s="14"/>
      <c r="VJV83" s="12"/>
      <c r="VJW83" s="12"/>
      <c r="VJX83" s="12"/>
      <c r="VJY83" s="12"/>
      <c r="VJZ83" s="12"/>
      <c r="VKA83" s="12"/>
      <c r="VKB83" s="12"/>
      <c r="VKC83" s="12"/>
      <c r="VKD83" s="12"/>
      <c r="VKE83" s="12"/>
      <c r="VKF83" s="12"/>
      <c r="VKG83" s="12"/>
      <c r="VKH83" s="11"/>
      <c r="VKI83" s="15"/>
      <c r="VKJ83" s="13"/>
      <c r="VKK83" s="14"/>
      <c r="VKL83" s="14"/>
      <c r="VKM83" s="12"/>
      <c r="VKN83" s="12"/>
      <c r="VKO83" s="12"/>
      <c r="VKP83" s="12"/>
      <c r="VKQ83" s="12"/>
      <c r="VKR83" s="12"/>
      <c r="VKS83" s="12"/>
      <c r="VKT83" s="12"/>
      <c r="VKU83" s="12"/>
      <c r="VKV83" s="12"/>
      <c r="VKW83" s="12"/>
      <c r="VKX83" s="12"/>
      <c r="VKY83" s="11"/>
      <c r="VKZ83" s="15"/>
      <c r="VLA83" s="13"/>
      <c r="VLB83" s="14"/>
      <c r="VLC83" s="14"/>
      <c r="VLD83" s="12"/>
      <c r="VLE83" s="12"/>
      <c r="VLF83" s="12"/>
      <c r="VLG83" s="12"/>
      <c r="VLH83" s="12"/>
      <c r="VLI83" s="12"/>
      <c r="VLJ83" s="12"/>
      <c r="VLK83" s="12"/>
      <c r="VLL83" s="12"/>
      <c r="VLM83" s="12"/>
      <c r="VLN83" s="12"/>
      <c r="VLO83" s="12"/>
      <c r="VLP83" s="11"/>
      <c r="VLQ83" s="15"/>
      <c r="VLR83" s="13"/>
      <c r="VLS83" s="14"/>
      <c r="VLT83" s="14"/>
      <c r="VLU83" s="12"/>
      <c r="VLV83" s="12"/>
      <c r="VLW83" s="12"/>
      <c r="VLX83" s="12"/>
      <c r="VLY83" s="12"/>
      <c r="VLZ83" s="12"/>
      <c r="VMA83" s="12"/>
      <c r="VMB83" s="12"/>
      <c r="VMC83" s="12"/>
      <c r="VMD83" s="12"/>
      <c r="VME83" s="12"/>
      <c r="VMF83" s="12"/>
      <c r="VMG83" s="11"/>
      <c r="VMH83" s="15"/>
      <c r="VMI83" s="13"/>
      <c r="VMJ83" s="14"/>
      <c r="VMK83" s="14"/>
      <c r="VML83" s="12"/>
      <c r="VMM83" s="12"/>
      <c r="VMN83" s="12"/>
      <c r="VMO83" s="12"/>
      <c r="VMP83" s="12"/>
      <c r="VMQ83" s="12"/>
      <c r="VMR83" s="12"/>
      <c r="VMS83" s="12"/>
      <c r="VMT83" s="12"/>
      <c r="VMU83" s="12"/>
      <c r="VMV83" s="12"/>
      <c r="VMW83" s="12"/>
      <c r="VMX83" s="11"/>
      <c r="VMY83" s="15"/>
      <c r="VMZ83" s="13"/>
      <c r="VNA83" s="14"/>
      <c r="VNB83" s="14"/>
      <c r="VNC83" s="12"/>
      <c r="VND83" s="12"/>
      <c r="VNE83" s="12"/>
      <c r="VNF83" s="12"/>
      <c r="VNG83" s="12"/>
      <c r="VNH83" s="12"/>
      <c r="VNI83" s="12"/>
      <c r="VNJ83" s="12"/>
      <c r="VNK83" s="12"/>
      <c r="VNL83" s="12"/>
      <c r="VNM83" s="12"/>
      <c r="VNN83" s="12"/>
      <c r="VNO83" s="11"/>
      <c r="VNP83" s="15"/>
      <c r="VNQ83" s="13"/>
      <c r="VNR83" s="14"/>
      <c r="VNS83" s="14"/>
      <c r="VNT83" s="12"/>
      <c r="VNU83" s="12"/>
      <c r="VNV83" s="12"/>
      <c r="VNW83" s="12"/>
      <c r="VNX83" s="12"/>
      <c r="VNY83" s="12"/>
      <c r="VNZ83" s="12"/>
      <c r="VOA83" s="12"/>
      <c r="VOB83" s="12"/>
      <c r="VOC83" s="12"/>
      <c r="VOD83" s="12"/>
      <c r="VOE83" s="12"/>
      <c r="VOF83" s="11"/>
      <c r="VOG83" s="15"/>
      <c r="VOH83" s="13"/>
      <c r="VOI83" s="14"/>
      <c r="VOJ83" s="14"/>
      <c r="VOK83" s="12"/>
      <c r="VOL83" s="12"/>
      <c r="VOM83" s="12"/>
      <c r="VON83" s="12"/>
      <c r="VOO83" s="12"/>
      <c r="VOP83" s="12"/>
      <c r="VOQ83" s="12"/>
      <c r="VOR83" s="12"/>
      <c r="VOS83" s="12"/>
      <c r="VOT83" s="12"/>
      <c r="VOU83" s="12"/>
      <c r="VOV83" s="12"/>
      <c r="VOW83" s="11"/>
      <c r="VOX83" s="15"/>
      <c r="VOY83" s="13"/>
      <c r="VOZ83" s="14"/>
      <c r="VPA83" s="14"/>
      <c r="VPB83" s="12"/>
      <c r="VPC83" s="12"/>
      <c r="VPD83" s="12"/>
      <c r="VPE83" s="12"/>
      <c r="VPF83" s="12"/>
      <c r="VPG83" s="12"/>
      <c r="VPH83" s="12"/>
      <c r="VPI83" s="12"/>
      <c r="VPJ83" s="12"/>
      <c r="VPK83" s="12"/>
      <c r="VPL83" s="12"/>
      <c r="VPM83" s="12"/>
      <c r="VPN83" s="11"/>
      <c r="VPO83" s="15"/>
      <c r="VPP83" s="13"/>
      <c r="VPQ83" s="14"/>
      <c r="VPR83" s="14"/>
      <c r="VPS83" s="12"/>
      <c r="VPT83" s="12"/>
      <c r="VPU83" s="12"/>
      <c r="VPV83" s="12"/>
      <c r="VPW83" s="12"/>
      <c r="VPX83" s="12"/>
      <c r="VPY83" s="12"/>
      <c r="VPZ83" s="12"/>
      <c r="VQA83" s="12"/>
      <c r="VQB83" s="12"/>
      <c r="VQC83" s="12"/>
      <c r="VQD83" s="12"/>
      <c r="VQE83" s="11"/>
      <c r="VQF83" s="15"/>
      <c r="VQG83" s="13"/>
      <c r="VQH83" s="14"/>
      <c r="VQI83" s="14"/>
      <c r="VQJ83" s="12"/>
      <c r="VQK83" s="12"/>
      <c r="VQL83" s="12"/>
      <c r="VQM83" s="12"/>
      <c r="VQN83" s="12"/>
      <c r="VQO83" s="12"/>
      <c r="VQP83" s="12"/>
      <c r="VQQ83" s="12"/>
      <c r="VQR83" s="12"/>
      <c r="VQS83" s="12"/>
      <c r="VQT83" s="12"/>
      <c r="VQU83" s="12"/>
      <c r="VQV83" s="11"/>
      <c r="VQW83" s="15"/>
      <c r="VQX83" s="13"/>
      <c r="VQY83" s="14"/>
      <c r="VQZ83" s="14"/>
      <c r="VRA83" s="12"/>
      <c r="VRB83" s="12"/>
      <c r="VRC83" s="12"/>
      <c r="VRD83" s="12"/>
      <c r="VRE83" s="12"/>
      <c r="VRF83" s="12"/>
      <c r="VRG83" s="12"/>
      <c r="VRH83" s="12"/>
      <c r="VRI83" s="12"/>
      <c r="VRJ83" s="12"/>
      <c r="VRK83" s="12"/>
      <c r="VRL83" s="12"/>
      <c r="VRM83" s="11"/>
      <c r="VRN83" s="15"/>
      <c r="VRO83" s="13"/>
      <c r="VRP83" s="14"/>
      <c r="VRQ83" s="14"/>
      <c r="VRR83" s="12"/>
      <c r="VRS83" s="12"/>
      <c r="VRT83" s="12"/>
      <c r="VRU83" s="12"/>
      <c r="VRV83" s="12"/>
      <c r="VRW83" s="12"/>
      <c r="VRX83" s="12"/>
      <c r="VRY83" s="12"/>
      <c r="VRZ83" s="12"/>
      <c r="VSA83" s="12"/>
      <c r="VSB83" s="12"/>
      <c r="VSC83" s="12"/>
      <c r="VSD83" s="11"/>
      <c r="VSE83" s="15"/>
      <c r="VSF83" s="13"/>
      <c r="VSG83" s="14"/>
      <c r="VSH83" s="14"/>
      <c r="VSI83" s="12"/>
      <c r="VSJ83" s="12"/>
      <c r="VSK83" s="12"/>
      <c r="VSL83" s="12"/>
      <c r="VSM83" s="12"/>
      <c r="VSN83" s="12"/>
      <c r="VSO83" s="12"/>
      <c r="VSP83" s="12"/>
      <c r="VSQ83" s="12"/>
      <c r="VSR83" s="12"/>
      <c r="VSS83" s="12"/>
      <c r="VST83" s="12"/>
      <c r="VSU83" s="11"/>
      <c r="VSV83" s="15"/>
      <c r="VSW83" s="13"/>
      <c r="VSX83" s="14"/>
      <c r="VSY83" s="14"/>
      <c r="VSZ83" s="12"/>
      <c r="VTA83" s="12"/>
      <c r="VTB83" s="12"/>
      <c r="VTC83" s="12"/>
      <c r="VTD83" s="12"/>
      <c r="VTE83" s="12"/>
      <c r="VTF83" s="12"/>
      <c r="VTG83" s="12"/>
      <c r="VTH83" s="12"/>
      <c r="VTI83" s="12"/>
      <c r="VTJ83" s="12"/>
      <c r="VTK83" s="12"/>
      <c r="VTL83" s="11"/>
      <c r="VTM83" s="15"/>
      <c r="VTN83" s="13"/>
      <c r="VTO83" s="14"/>
      <c r="VTP83" s="14"/>
      <c r="VTQ83" s="12"/>
      <c r="VTR83" s="12"/>
      <c r="VTS83" s="12"/>
      <c r="VTT83" s="12"/>
      <c r="VTU83" s="12"/>
      <c r="VTV83" s="12"/>
      <c r="VTW83" s="12"/>
      <c r="VTX83" s="12"/>
      <c r="VTY83" s="12"/>
      <c r="VTZ83" s="12"/>
      <c r="VUA83" s="12"/>
      <c r="VUB83" s="12"/>
      <c r="VUC83" s="11"/>
      <c r="VUD83" s="15"/>
      <c r="VUE83" s="13"/>
      <c r="VUF83" s="14"/>
      <c r="VUG83" s="14"/>
      <c r="VUH83" s="12"/>
      <c r="VUI83" s="12"/>
      <c r="VUJ83" s="12"/>
      <c r="VUK83" s="12"/>
      <c r="VUL83" s="12"/>
      <c r="VUM83" s="12"/>
      <c r="VUN83" s="12"/>
      <c r="VUO83" s="12"/>
      <c r="VUP83" s="12"/>
      <c r="VUQ83" s="12"/>
      <c r="VUR83" s="12"/>
      <c r="VUS83" s="12"/>
      <c r="VUT83" s="11"/>
      <c r="VUU83" s="15"/>
      <c r="VUV83" s="13"/>
      <c r="VUW83" s="14"/>
      <c r="VUX83" s="14"/>
      <c r="VUY83" s="12"/>
      <c r="VUZ83" s="12"/>
      <c r="VVA83" s="12"/>
      <c r="VVB83" s="12"/>
      <c r="VVC83" s="12"/>
      <c r="VVD83" s="12"/>
      <c r="VVE83" s="12"/>
      <c r="VVF83" s="12"/>
      <c r="VVG83" s="12"/>
      <c r="VVH83" s="12"/>
      <c r="VVI83" s="12"/>
      <c r="VVJ83" s="12"/>
      <c r="VVK83" s="11"/>
      <c r="VVL83" s="15"/>
      <c r="VVM83" s="13"/>
      <c r="VVN83" s="14"/>
      <c r="VVO83" s="14"/>
      <c r="VVP83" s="12"/>
      <c r="VVQ83" s="12"/>
      <c r="VVR83" s="12"/>
      <c r="VVS83" s="12"/>
      <c r="VVT83" s="12"/>
      <c r="VVU83" s="12"/>
      <c r="VVV83" s="12"/>
      <c r="VVW83" s="12"/>
      <c r="VVX83" s="12"/>
      <c r="VVY83" s="12"/>
      <c r="VVZ83" s="12"/>
      <c r="VWA83" s="12"/>
      <c r="VWB83" s="11"/>
      <c r="VWC83" s="15"/>
      <c r="VWD83" s="13"/>
      <c r="VWE83" s="14"/>
      <c r="VWF83" s="14"/>
      <c r="VWG83" s="12"/>
      <c r="VWH83" s="12"/>
      <c r="VWI83" s="12"/>
      <c r="VWJ83" s="12"/>
      <c r="VWK83" s="12"/>
      <c r="VWL83" s="12"/>
      <c r="VWM83" s="12"/>
      <c r="VWN83" s="12"/>
      <c r="VWO83" s="12"/>
      <c r="VWP83" s="12"/>
      <c r="VWQ83" s="12"/>
      <c r="VWR83" s="12"/>
      <c r="VWS83" s="11"/>
      <c r="VWT83" s="15"/>
      <c r="VWU83" s="13"/>
      <c r="VWV83" s="14"/>
      <c r="VWW83" s="14"/>
      <c r="VWX83" s="12"/>
      <c r="VWY83" s="12"/>
      <c r="VWZ83" s="12"/>
      <c r="VXA83" s="12"/>
      <c r="VXB83" s="12"/>
      <c r="VXC83" s="12"/>
      <c r="VXD83" s="12"/>
      <c r="VXE83" s="12"/>
      <c r="VXF83" s="12"/>
      <c r="VXG83" s="12"/>
      <c r="VXH83" s="12"/>
      <c r="VXI83" s="12"/>
      <c r="VXJ83" s="11"/>
      <c r="VXK83" s="15"/>
      <c r="VXL83" s="13"/>
      <c r="VXM83" s="14"/>
      <c r="VXN83" s="14"/>
      <c r="VXO83" s="12"/>
      <c r="VXP83" s="12"/>
      <c r="VXQ83" s="12"/>
      <c r="VXR83" s="12"/>
      <c r="VXS83" s="12"/>
      <c r="VXT83" s="12"/>
      <c r="VXU83" s="12"/>
      <c r="VXV83" s="12"/>
      <c r="VXW83" s="12"/>
      <c r="VXX83" s="12"/>
      <c r="VXY83" s="12"/>
      <c r="VXZ83" s="12"/>
      <c r="VYA83" s="11"/>
      <c r="VYB83" s="15"/>
      <c r="VYC83" s="13"/>
      <c r="VYD83" s="14"/>
      <c r="VYE83" s="14"/>
      <c r="VYF83" s="12"/>
      <c r="VYG83" s="12"/>
      <c r="VYH83" s="12"/>
      <c r="VYI83" s="12"/>
      <c r="VYJ83" s="12"/>
      <c r="VYK83" s="12"/>
      <c r="VYL83" s="12"/>
      <c r="VYM83" s="12"/>
      <c r="VYN83" s="12"/>
      <c r="VYO83" s="12"/>
      <c r="VYP83" s="12"/>
      <c r="VYQ83" s="12"/>
      <c r="VYR83" s="11"/>
      <c r="VYS83" s="15"/>
      <c r="VYT83" s="13"/>
      <c r="VYU83" s="14"/>
      <c r="VYV83" s="14"/>
      <c r="VYW83" s="12"/>
      <c r="VYX83" s="12"/>
      <c r="VYY83" s="12"/>
      <c r="VYZ83" s="12"/>
      <c r="VZA83" s="12"/>
      <c r="VZB83" s="12"/>
      <c r="VZC83" s="12"/>
      <c r="VZD83" s="12"/>
      <c r="VZE83" s="12"/>
      <c r="VZF83" s="12"/>
      <c r="VZG83" s="12"/>
      <c r="VZH83" s="12"/>
      <c r="VZI83" s="11"/>
      <c r="VZJ83" s="15"/>
      <c r="VZK83" s="13"/>
      <c r="VZL83" s="14"/>
      <c r="VZM83" s="14"/>
      <c r="VZN83" s="12"/>
      <c r="VZO83" s="12"/>
      <c r="VZP83" s="12"/>
      <c r="VZQ83" s="12"/>
      <c r="VZR83" s="12"/>
      <c r="VZS83" s="12"/>
      <c r="VZT83" s="12"/>
      <c r="VZU83" s="12"/>
      <c r="VZV83" s="12"/>
      <c r="VZW83" s="12"/>
      <c r="VZX83" s="12"/>
      <c r="VZY83" s="12"/>
      <c r="VZZ83" s="11"/>
      <c r="WAA83" s="15"/>
      <c r="WAB83" s="13"/>
      <c r="WAC83" s="14"/>
      <c r="WAD83" s="14"/>
      <c r="WAE83" s="12"/>
      <c r="WAF83" s="12"/>
      <c r="WAG83" s="12"/>
      <c r="WAH83" s="12"/>
      <c r="WAI83" s="12"/>
      <c r="WAJ83" s="12"/>
      <c r="WAK83" s="12"/>
      <c r="WAL83" s="12"/>
      <c r="WAM83" s="12"/>
      <c r="WAN83" s="12"/>
      <c r="WAO83" s="12"/>
      <c r="WAP83" s="12"/>
      <c r="WAQ83" s="11"/>
      <c r="WAR83" s="15"/>
      <c r="WAS83" s="13"/>
      <c r="WAT83" s="14"/>
      <c r="WAU83" s="14"/>
      <c r="WAV83" s="12"/>
      <c r="WAW83" s="12"/>
      <c r="WAX83" s="12"/>
      <c r="WAY83" s="12"/>
      <c r="WAZ83" s="12"/>
      <c r="WBA83" s="12"/>
      <c r="WBB83" s="12"/>
      <c r="WBC83" s="12"/>
      <c r="WBD83" s="12"/>
      <c r="WBE83" s="12"/>
      <c r="WBF83" s="12"/>
      <c r="WBG83" s="12"/>
      <c r="WBH83" s="11"/>
      <c r="WBI83" s="15"/>
      <c r="WBJ83" s="13"/>
      <c r="WBK83" s="14"/>
      <c r="WBL83" s="14"/>
      <c r="WBM83" s="12"/>
      <c r="WBN83" s="12"/>
      <c r="WBO83" s="12"/>
      <c r="WBP83" s="12"/>
      <c r="WBQ83" s="12"/>
      <c r="WBR83" s="12"/>
      <c r="WBS83" s="12"/>
      <c r="WBT83" s="12"/>
      <c r="WBU83" s="12"/>
      <c r="WBV83" s="12"/>
      <c r="WBW83" s="12"/>
      <c r="WBX83" s="12"/>
      <c r="WBY83" s="11"/>
      <c r="WBZ83" s="15"/>
      <c r="WCA83" s="13"/>
      <c r="WCB83" s="14"/>
      <c r="WCC83" s="14"/>
      <c r="WCD83" s="12"/>
      <c r="WCE83" s="12"/>
      <c r="WCF83" s="12"/>
      <c r="WCG83" s="12"/>
      <c r="WCH83" s="12"/>
      <c r="WCI83" s="12"/>
      <c r="WCJ83" s="12"/>
      <c r="WCK83" s="12"/>
      <c r="WCL83" s="12"/>
      <c r="WCM83" s="12"/>
      <c r="WCN83" s="12"/>
      <c r="WCO83" s="12"/>
      <c r="WCP83" s="11"/>
      <c r="WCQ83" s="15"/>
      <c r="WCR83" s="13"/>
      <c r="WCS83" s="14"/>
      <c r="WCT83" s="14"/>
      <c r="WCU83" s="12"/>
      <c r="WCV83" s="12"/>
      <c r="WCW83" s="12"/>
      <c r="WCX83" s="12"/>
      <c r="WCY83" s="12"/>
      <c r="WCZ83" s="12"/>
      <c r="WDA83" s="12"/>
      <c r="WDB83" s="12"/>
      <c r="WDC83" s="12"/>
      <c r="WDD83" s="12"/>
      <c r="WDE83" s="12"/>
      <c r="WDF83" s="12"/>
      <c r="WDG83" s="11"/>
      <c r="WDH83" s="15"/>
      <c r="WDI83" s="13"/>
      <c r="WDJ83" s="14"/>
      <c r="WDK83" s="14"/>
      <c r="WDL83" s="12"/>
      <c r="WDM83" s="12"/>
      <c r="WDN83" s="12"/>
      <c r="WDO83" s="12"/>
      <c r="WDP83" s="12"/>
      <c r="WDQ83" s="12"/>
      <c r="WDR83" s="12"/>
      <c r="WDS83" s="12"/>
      <c r="WDT83" s="12"/>
      <c r="WDU83" s="12"/>
      <c r="WDV83" s="12"/>
      <c r="WDW83" s="12"/>
      <c r="WDX83" s="11"/>
      <c r="WDY83" s="15"/>
      <c r="WDZ83" s="13"/>
      <c r="WEA83" s="14"/>
      <c r="WEB83" s="14"/>
      <c r="WEC83" s="12"/>
      <c r="WED83" s="12"/>
      <c r="WEE83" s="12"/>
      <c r="WEF83" s="12"/>
      <c r="WEG83" s="12"/>
      <c r="WEH83" s="12"/>
      <c r="WEI83" s="12"/>
      <c r="WEJ83" s="12"/>
      <c r="WEK83" s="12"/>
      <c r="WEL83" s="12"/>
      <c r="WEM83" s="12"/>
      <c r="WEN83" s="12"/>
      <c r="WEO83" s="11"/>
      <c r="WEP83" s="15"/>
      <c r="WEQ83" s="13"/>
      <c r="WER83" s="14"/>
      <c r="WES83" s="14"/>
      <c r="WET83" s="12"/>
      <c r="WEU83" s="12"/>
      <c r="WEV83" s="12"/>
      <c r="WEW83" s="12"/>
      <c r="WEX83" s="12"/>
      <c r="WEY83" s="12"/>
      <c r="WEZ83" s="12"/>
      <c r="WFA83" s="12"/>
      <c r="WFB83" s="12"/>
      <c r="WFC83" s="12"/>
      <c r="WFD83" s="12"/>
      <c r="WFE83" s="12"/>
      <c r="WFF83" s="11"/>
      <c r="WFG83" s="15"/>
      <c r="WFH83" s="13"/>
      <c r="WFI83" s="14"/>
      <c r="WFJ83" s="14"/>
      <c r="WFK83" s="12"/>
      <c r="WFL83" s="12"/>
      <c r="WFM83" s="12"/>
      <c r="WFN83" s="12"/>
      <c r="WFO83" s="12"/>
      <c r="WFP83" s="12"/>
      <c r="WFQ83" s="12"/>
      <c r="WFR83" s="12"/>
      <c r="WFS83" s="12"/>
      <c r="WFT83" s="12"/>
      <c r="WFU83" s="12"/>
      <c r="WFV83" s="12"/>
      <c r="WFW83" s="11"/>
      <c r="WFX83" s="15"/>
      <c r="WFY83" s="13"/>
      <c r="WFZ83" s="14"/>
      <c r="WGA83" s="14"/>
      <c r="WGB83" s="12"/>
      <c r="WGC83" s="12"/>
      <c r="WGD83" s="12"/>
      <c r="WGE83" s="12"/>
      <c r="WGF83" s="12"/>
      <c r="WGG83" s="12"/>
      <c r="WGH83" s="12"/>
      <c r="WGI83" s="12"/>
      <c r="WGJ83" s="12"/>
      <c r="WGK83" s="12"/>
      <c r="WGL83" s="12"/>
      <c r="WGM83" s="12"/>
      <c r="WGN83" s="11"/>
      <c r="WGO83" s="15"/>
      <c r="WGP83" s="13"/>
      <c r="WGQ83" s="14"/>
      <c r="WGR83" s="14"/>
      <c r="WGS83" s="12"/>
      <c r="WGT83" s="12"/>
      <c r="WGU83" s="12"/>
      <c r="WGV83" s="12"/>
      <c r="WGW83" s="12"/>
      <c r="WGX83" s="12"/>
      <c r="WGY83" s="12"/>
      <c r="WGZ83" s="12"/>
      <c r="WHA83" s="12"/>
      <c r="WHB83" s="12"/>
      <c r="WHC83" s="12"/>
      <c r="WHD83" s="12"/>
      <c r="WHE83" s="11"/>
      <c r="WHF83" s="15"/>
      <c r="WHG83" s="13"/>
      <c r="WHH83" s="14"/>
      <c r="WHI83" s="14"/>
      <c r="WHJ83" s="12"/>
      <c r="WHK83" s="12"/>
      <c r="WHL83" s="12"/>
      <c r="WHM83" s="12"/>
      <c r="WHN83" s="12"/>
      <c r="WHO83" s="12"/>
      <c r="WHP83" s="12"/>
      <c r="WHQ83" s="12"/>
      <c r="WHR83" s="12"/>
      <c r="WHS83" s="12"/>
      <c r="WHT83" s="12"/>
      <c r="WHU83" s="12"/>
      <c r="WHV83" s="11"/>
      <c r="WHW83" s="15"/>
      <c r="WHX83" s="13"/>
      <c r="WHY83" s="14"/>
      <c r="WHZ83" s="14"/>
      <c r="WIA83" s="12"/>
      <c r="WIB83" s="12"/>
      <c r="WIC83" s="12"/>
      <c r="WID83" s="12"/>
      <c r="WIE83" s="12"/>
      <c r="WIF83" s="12"/>
      <c r="WIG83" s="12"/>
      <c r="WIH83" s="12"/>
      <c r="WII83" s="12"/>
      <c r="WIJ83" s="12"/>
      <c r="WIK83" s="12"/>
      <c r="WIL83" s="12"/>
      <c r="WIM83" s="11"/>
      <c r="WIN83" s="15"/>
      <c r="WIO83" s="13"/>
      <c r="WIP83" s="14"/>
      <c r="WIQ83" s="14"/>
      <c r="WIR83" s="12"/>
      <c r="WIS83" s="12"/>
      <c r="WIT83" s="12"/>
      <c r="WIU83" s="12"/>
      <c r="WIV83" s="12"/>
      <c r="WIW83" s="12"/>
      <c r="WIX83" s="12"/>
      <c r="WIY83" s="12"/>
      <c r="WIZ83" s="12"/>
      <c r="WJA83" s="12"/>
      <c r="WJB83" s="12"/>
      <c r="WJC83" s="12"/>
      <c r="WJD83" s="11"/>
      <c r="WJE83" s="15"/>
      <c r="WJF83" s="13"/>
      <c r="WJG83" s="14"/>
      <c r="WJH83" s="14"/>
      <c r="WJI83" s="12"/>
      <c r="WJJ83" s="12"/>
      <c r="WJK83" s="12"/>
      <c r="WJL83" s="12"/>
      <c r="WJM83" s="12"/>
      <c r="WJN83" s="12"/>
      <c r="WJO83" s="12"/>
      <c r="WJP83" s="12"/>
      <c r="WJQ83" s="12"/>
      <c r="WJR83" s="12"/>
      <c r="WJS83" s="12"/>
      <c r="WJT83" s="12"/>
      <c r="WJU83" s="11"/>
      <c r="WJV83" s="15"/>
      <c r="WJW83" s="13"/>
      <c r="WJX83" s="14"/>
      <c r="WJY83" s="14"/>
      <c r="WJZ83" s="12"/>
      <c r="WKA83" s="12"/>
      <c r="WKB83" s="12"/>
      <c r="WKC83" s="12"/>
      <c r="WKD83" s="12"/>
      <c r="WKE83" s="12"/>
      <c r="WKF83" s="12"/>
      <c r="WKG83" s="12"/>
      <c r="WKH83" s="12"/>
      <c r="WKI83" s="12"/>
      <c r="WKJ83" s="12"/>
      <c r="WKK83" s="12"/>
      <c r="WKL83" s="11"/>
      <c r="WKM83" s="15"/>
      <c r="WKN83" s="13"/>
      <c r="WKO83" s="14"/>
      <c r="WKP83" s="14"/>
      <c r="WKQ83" s="12"/>
      <c r="WKR83" s="12"/>
      <c r="WKS83" s="12"/>
      <c r="WKT83" s="12"/>
      <c r="WKU83" s="12"/>
      <c r="WKV83" s="12"/>
      <c r="WKW83" s="12"/>
      <c r="WKX83" s="12"/>
      <c r="WKY83" s="12"/>
      <c r="WKZ83" s="12"/>
      <c r="WLA83" s="12"/>
      <c r="WLB83" s="12"/>
      <c r="WLC83" s="11"/>
      <c r="WLD83" s="15"/>
      <c r="WLE83" s="13"/>
      <c r="WLF83" s="14"/>
      <c r="WLG83" s="14"/>
      <c r="WLH83" s="12"/>
      <c r="WLI83" s="12"/>
      <c r="WLJ83" s="12"/>
      <c r="WLK83" s="12"/>
      <c r="WLL83" s="12"/>
      <c r="WLM83" s="12"/>
      <c r="WLN83" s="12"/>
      <c r="WLO83" s="12"/>
      <c r="WLP83" s="12"/>
      <c r="WLQ83" s="12"/>
      <c r="WLR83" s="12"/>
      <c r="WLS83" s="12"/>
      <c r="WLT83" s="11"/>
      <c r="WLU83" s="15"/>
      <c r="WLV83" s="13"/>
      <c r="WLW83" s="14"/>
      <c r="WLX83" s="14"/>
      <c r="WLY83" s="12"/>
      <c r="WLZ83" s="12"/>
      <c r="WMA83" s="12"/>
      <c r="WMB83" s="12"/>
      <c r="WMC83" s="12"/>
      <c r="WMD83" s="12"/>
      <c r="WME83" s="12"/>
      <c r="WMF83" s="12"/>
      <c r="WMG83" s="12"/>
      <c r="WMH83" s="12"/>
      <c r="WMI83" s="12"/>
      <c r="WMJ83" s="12"/>
      <c r="WMK83" s="11"/>
      <c r="WML83" s="15"/>
      <c r="WMM83" s="13"/>
      <c r="WMN83" s="14"/>
      <c r="WMO83" s="14"/>
      <c r="WMP83" s="12"/>
      <c r="WMQ83" s="12"/>
      <c r="WMR83" s="12"/>
      <c r="WMS83" s="12"/>
      <c r="WMT83" s="12"/>
      <c r="WMU83" s="12"/>
      <c r="WMV83" s="12"/>
      <c r="WMW83" s="12"/>
      <c r="WMX83" s="12"/>
      <c r="WMY83" s="12"/>
      <c r="WMZ83" s="12"/>
      <c r="WNA83" s="12"/>
      <c r="WNB83" s="11"/>
      <c r="WNC83" s="15"/>
      <c r="WND83" s="13"/>
      <c r="WNE83" s="14"/>
      <c r="WNF83" s="14"/>
      <c r="WNG83" s="12"/>
      <c r="WNH83" s="12"/>
      <c r="WNI83" s="12"/>
      <c r="WNJ83" s="12"/>
      <c r="WNK83" s="12"/>
      <c r="WNL83" s="12"/>
      <c r="WNM83" s="12"/>
      <c r="WNN83" s="12"/>
      <c r="WNO83" s="12"/>
      <c r="WNP83" s="12"/>
      <c r="WNQ83" s="12"/>
      <c r="WNR83" s="12"/>
      <c r="WNS83" s="11"/>
      <c r="WNT83" s="15"/>
      <c r="WNU83" s="13"/>
      <c r="WNV83" s="14"/>
      <c r="WNW83" s="14"/>
      <c r="WNX83" s="12"/>
      <c r="WNY83" s="12"/>
      <c r="WNZ83" s="12"/>
      <c r="WOA83" s="12"/>
      <c r="WOB83" s="12"/>
      <c r="WOC83" s="12"/>
      <c r="WOD83" s="12"/>
      <c r="WOE83" s="12"/>
      <c r="WOF83" s="12"/>
      <c r="WOG83" s="12"/>
      <c r="WOH83" s="12"/>
      <c r="WOI83" s="12"/>
      <c r="WOJ83" s="11"/>
      <c r="WOK83" s="15"/>
      <c r="WOL83" s="13"/>
      <c r="WOM83" s="14"/>
      <c r="WON83" s="14"/>
      <c r="WOO83" s="12"/>
      <c r="WOP83" s="12"/>
      <c r="WOQ83" s="12"/>
      <c r="WOR83" s="12"/>
      <c r="WOS83" s="12"/>
      <c r="WOT83" s="12"/>
      <c r="WOU83" s="12"/>
      <c r="WOV83" s="12"/>
      <c r="WOW83" s="12"/>
      <c r="WOX83" s="12"/>
      <c r="WOY83" s="12"/>
      <c r="WOZ83" s="12"/>
      <c r="WPA83" s="11"/>
      <c r="WPB83" s="15"/>
      <c r="WPC83" s="13"/>
      <c r="WPD83" s="14"/>
      <c r="WPE83" s="14"/>
      <c r="WPF83" s="12"/>
      <c r="WPG83" s="12"/>
      <c r="WPH83" s="12"/>
      <c r="WPI83" s="12"/>
      <c r="WPJ83" s="12"/>
      <c r="WPK83" s="12"/>
      <c r="WPL83" s="12"/>
      <c r="WPM83" s="12"/>
      <c r="WPN83" s="12"/>
      <c r="WPO83" s="12"/>
      <c r="WPP83" s="12"/>
      <c r="WPQ83" s="12"/>
      <c r="WPR83" s="11"/>
      <c r="WPS83" s="15"/>
      <c r="WPT83" s="13"/>
      <c r="WPU83" s="14"/>
      <c r="WPV83" s="14"/>
      <c r="WPW83" s="12"/>
      <c r="WPX83" s="12"/>
      <c r="WPY83" s="12"/>
      <c r="WPZ83" s="12"/>
      <c r="WQA83" s="12"/>
      <c r="WQB83" s="12"/>
      <c r="WQC83" s="12"/>
      <c r="WQD83" s="12"/>
      <c r="WQE83" s="12"/>
      <c r="WQF83" s="12"/>
      <c r="WQG83" s="12"/>
      <c r="WQH83" s="12"/>
      <c r="WQI83" s="11"/>
      <c r="WQJ83" s="15"/>
      <c r="WQK83" s="13"/>
      <c r="WQL83" s="14"/>
      <c r="WQM83" s="14"/>
      <c r="WQN83" s="12"/>
      <c r="WQO83" s="12"/>
      <c r="WQP83" s="12"/>
      <c r="WQQ83" s="12"/>
      <c r="WQR83" s="12"/>
      <c r="WQS83" s="12"/>
      <c r="WQT83" s="12"/>
      <c r="WQU83" s="12"/>
      <c r="WQV83" s="12"/>
      <c r="WQW83" s="12"/>
      <c r="WQX83" s="12"/>
      <c r="WQY83" s="12"/>
      <c r="WQZ83" s="11"/>
      <c r="WRA83" s="15"/>
      <c r="WRB83" s="13"/>
      <c r="WRC83" s="14"/>
      <c r="WRD83" s="14"/>
      <c r="WRE83" s="12"/>
      <c r="WRF83" s="12"/>
      <c r="WRG83" s="12"/>
      <c r="WRH83" s="12"/>
      <c r="WRI83" s="12"/>
      <c r="WRJ83" s="12"/>
      <c r="WRK83" s="12"/>
      <c r="WRL83" s="12"/>
      <c r="WRM83" s="12"/>
      <c r="WRN83" s="12"/>
      <c r="WRO83" s="12"/>
      <c r="WRP83" s="12"/>
      <c r="WRQ83" s="11"/>
      <c r="WRR83" s="15"/>
      <c r="WRS83" s="13"/>
      <c r="WRT83" s="14"/>
      <c r="WRU83" s="14"/>
      <c r="WRV83" s="12"/>
      <c r="WRW83" s="12"/>
      <c r="WRX83" s="12"/>
      <c r="WRY83" s="12"/>
      <c r="WRZ83" s="12"/>
      <c r="WSA83" s="12"/>
      <c r="WSB83" s="12"/>
      <c r="WSC83" s="12"/>
      <c r="WSD83" s="12"/>
      <c r="WSE83" s="12"/>
      <c r="WSF83" s="12"/>
      <c r="WSG83" s="12"/>
      <c r="WSH83" s="11"/>
      <c r="WSI83" s="15"/>
      <c r="WSJ83" s="13"/>
      <c r="WSK83" s="14"/>
      <c r="WSL83" s="14"/>
      <c r="WSM83" s="12"/>
      <c r="WSN83" s="12"/>
      <c r="WSO83" s="12"/>
      <c r="WSP83" s="12"/>
      <c r="WSQ83" s="12"/>
      <c r="WSR83" s="12"/>
      <c r="WSS83" s="12"/>
      <c r="WST83" s="12"/>
      <c r="WSU83" s="12"/>
      <c r="WSV83" s="12"/>
      <c r="WSW83" s="12"/>
      <c r="WSX83" s="12"/>
      <c r="WSY83" s="11"/>
      <c r="WSZ83" s="15"/>
      <c r="WTA83" s="13"/>
      <c r="WTB83" s="14"/>
      <c r="WTC83" s="14"/>
      <c r="WTD83" s="12"/>
      <c r="WTE83" s="12"/>
      <c r="WTF83" s="12"/>
      <c r="WTG83" s="12"/>
      <c r="WTH83" s="12"/>
      <c r="WTI83" s="12"/>
      <c r="WTJ83" s="12"/>
      <c r="WTK83" s="12"/>
      <c r="WTL83" s="12"/>
      <c r="WTM83" s="12"/>
      <c r="WTN83" s="12"/>
      <c r="WTO83" s="12"/>
      <c r="WTP83" s="11"/>
      <c r="WTQ83" s="15"/>
      <c r="WTR83" s="13"/>
      <c r="WTS83" s="14"/>
      <c r="WTT83" s="14"/>
      <c r="WTU83" s="12"/>
      <c r="WTV83" s="12"/>
      <c r="WTW83" s="12"/>
      <c r="WTX83" s="12"/>
      <c r="WTY83" s="12"/>
      <c r="WTZ83" s="12"/>
      <c r="WUA83" s="12"/>
      <c r="WUB83" s="12"/>
      <c r="WUC83" s="12"/>
      <c r="WUD83" s="12"/>
      <c r="WUE83" s="12"/>
      <c r="WUF83" s="12"/>
      <c r="WUG83" s="11"/>
      <c r="WUH83" s="15"/>
      <c r="WUI83" s="13"/>
      <c r="WUJ83" s="14"/>
      <c r="WUK83" s="14"/>
      <c r="WUL83" s="12"/>
      <c r="WUM83" s="12"/>
      <c r="WUN83" s="12"/>
      <c r="WUO83" s="12"/>
      <c r="WUP83" s="12"/>
      <c r="WUQ83" s="12"/>
      <c r="WUR83" s="12"/>
      <c r="WUS83" s="12"/>
      <c r="WUT83" s="12"/>
      <c r="WUU83" s="12"/>
      <c r="WUV83" s="12"/>
      <c r="WUW83" s="12"/>
      <c r="WUX83" s="11"/>
      <c r="WUY83" s="15"/>
      <c r="WUZ83" s="13"/>
      <c r="WVA83" s="14"/>
      <c r="WVB83" s="14"/>
      <c r="WVC83" s="12"/>
      <c r="WVD83" s="12"/>
      <c r="WVE83" s="12"/>
      <c r="WVF83" s="12"/>
      <c r="WVG83" s="12"/>
      <c r="WVH83" s="12"/>
      <c r="WVI83" s="12"/>
      <c r="WVJ83" s="12"/>
      <c r="WVK83" s="12"/>
      <c r="WVL83" s="12"/>
      <c r="WVM83" s="12"/>
      <c r="WVN83" s="12"/>
      <c r="WVO83" s="11"/>
      <c r="WVP83" s="15"/>
      <c r="WVQ83" s="13"/>
      <c r="WVR83" s="14"/>
      <c r="WVS83" s="14"/>
      <c r="WVT83" s="12"/>
      <c r="WVU83" s="12"/>
      <c r="WVV83" s="12"/>
      <c r="WVW83" s="12"/>
      <c r="WVX83" s="12"/>
      <c r="WVY83" s="12"/>
      <c r="WVZ83" s="12"/>
      <c r="WWA83" s="12"/>
      <c r="WWB83" s="12"/>
      <c r="WWC83" s="12"/>
      <c r="WWD83" s="12"/>
      <c r="WWE83" s="12"/>
      <c r="WWF83" s="11"/>
      <c r="WWG83" s="15"/>
      <c r="WWH83" s="13"/>
      <c r="WWI83" s="14"/>
      <c r="WWJ83" s="14"/>
      <c r="WWK83" s="12"/>
      <c r="WWL83" s="12"/>
      <c r="WWM83" s="12"/>
      <c r="WWN83" s="12"/>
      <c r="WWO83" s="12"/>
      <c r="WWP83" s="12"/>
      <c r="WWQ83" s="12"/>
      <c r="WWR83" s="12"/>
      <c r="WWS83" s="12"/>
      <c r="WWT83" s="12"/>
      <c r="WWU83" s="12"/>
      <c r="WWV83" s="12"/>
      <c r="WWW83" s="11"/>
      <c r="WWX83" s="15"/>
      <c r="WWY83" s="13"/>
      <c r="WWZ83" s="14"/>
      <c r="WXA83" s="14"/>
      <c r="WXB83" s="12"/>
      <c r="WXC83" s="12"/>
      <c r="WXD83" s="12"/>
      <c r="WXE83" s="12"/>
      <c r="WXF83" s="12"/>
      <c r="WXG83" s="12"/>
      <c r="WXH83" s="12"/>
      <c r="WXI83" s="12"/>
      <c r="WXJ83" s="12"/>
      <c r="WXK83" s="12"/>
      <c r="WXL83" s="12"/>
      <c r="WXM83" s="12"/>
      <c r="WXN83" s="11"/>
      <c r="WXO83" s="15"/>
      <c r="WXP83" s="13"/>
      <c r="WXQ83" s="14"/>
      <c r="WXR83" s="14"/>
      <c r="WXS83" s="12"/>
      <c r="WXT83" s="12"/>
      <c r="WXU83" s="12"/>
      <c r="WXV83" s="12"/>
      <c r="WXW83" s="12"/>
      <c r="WXX83" s="12"/>
      <c r="WXY83" s="12"/>
      <c r="WXZ83" s="12"/>
      <c r="WYA83" s="12"/>
      <c r="WYB83" s="12"/>
      <c r="WYC83" s="12"/>
      <c r="WYD83" s="12"/>
      <c r="WYE83" s="11"/>
      <c r="WYF83" s="15"/>
      <c r="WYG83" s="13"/>
      <c r="WYH83" s="14"/>
      <c r="WYI83" s="14"/>
      <c r="WYJ83" s="12"/>
      <c r="WYK83" s="12"/>
      <c r="WYL83" s="12"/>
      <c r="WYM83" s="12"/>
      <c r="WYN83" s="12"/>
      <c r="WYO83" s="12"/>
      <c r="WYP83" s="12"/>
      <c r="WYQ83" s="12"/>
      <c r="WYR83" s="12"/>
      <c r="WYS83" s="12"/>
      <c r="WYT83" s="12"/>
      <c r="WYU83" s="12"/>
      <c r="WYV83" s="11"/>
      <c r="WYW83" s="15"/>
      <c r="WYX83" s="13"/>
      <c r="WYY83" s="14"/>
      <c r="WYZ83" s="14"/>
      <c r="WZA83" s="12"/>
      <c r="WZB83" s="12"/>
      <c r="WZC83" s="12"/>
      <c r="WZD83" s="12"/>
      <c r="WZE83" s="12"/>
      <c r="WZF83" s="12"/>
      <c r="WZG83" s="12"/>
      <c r="WZH83" s="12"/>
      <c r="WZI83" s="12"/>
      <c r="WZJ83" s="12"/>
      <c r="WZK83" s="12"/>
      <c r="WZL83" s="12"/>
      <c r="WZM83" s="11"/>
      <c r="WZN83" s="15"/>
      <c r="WZO83" s="13"/>
      <c r="WZP83" s="14"/>
      <c r="WZQ83" s="14"/>
      <c r="WZR83" s="12"/>
      <c r="WZS83" s="12"/>
      <c r="WZT83" s="12"/>
      <c r="WZU83" s="12"/>
      <c r="WZV83" s="12"/>
      <c r="WZW83" s="12"/>
      <c r="WZX83" s="12"/>
      <c r="WZY83" s="12"/>
      <c r="WZZ83" s="12"/>
      <c r="XAA83" s="12"/>
      <c r="XAB83" s="12"/>
      <c r="XAC83" s="12"/>
      <c r="XAD83" s="11"/>
      <c r="XAE83" s="15"/>
      <c r="XAF83" s="13"/>
      <c r="XAG83" s="14"/>
      <c r="XAH83" s="14"/>
      <c r="XAI83" s="12"/>
      <c r="XAJ83" s="12"/>
      <c r="XAK83" s="12"/>
      <c r="XAL83" s="12"/>
      <c r="XAM83" s="12"/>
      <c r="XAN83" s="12"/>
      <c r="XAO83" s="12"/>
      <c r="XAP83" s="12"/>
      <c r="XAQ83" s="12"/>
      <c r="XAR83" s="12"/>
      <c r="XAS83" s="12"/>
      <c r="XAT83" s="12"/>
      <c r="XAU83" s="11"/>
      <c r="XAV83" s="15"/>
      <c r="XAW83" s="13"/>
      <c r="XAX83" s="14"/>
      <c r="XAY83" s="14"/>
      <c r="XAZ83" s="12"/>
      <c r="XBA83" s="12"/>
      <c r="XBB83" s="12"/>
      <c r="XBC83" s="12"/>
      <c r="XBD83" s="12"/>
      <c r="XBE83" s="12"/>
      <c r="XBF83" s="12"/>
      <c r="XBG83" s="12"/>
      <c r="XBH83" s="12"/>
      <c r="XBI83" s="12"/>
      <c r="XBJ83" s="12"/>
      <c r="XBK83" s="12"/>
      <c r="XBL83" s="11"/>
      <c r="XBM83" s="15"/>
      <c r="XBN83" s="13"/>
      <c r="XBO83" s="14"/>
      <c r="XBP83" s="14"/>
      <c r="XBQ83" s="12"/>
      <c r="XBR83" s="12"/>
      <c r="XBS83" s="12"/>
      <c r="XBT83" s="12"/>
      <c r="XBU83" s="12"/>
      <c r="XBV83" s="12"/>
      <c r="XBW83" s="12"/>
      <c r="XBX83" s="12"/>
      <c r="XBY83" s="12"/>
      <c r="XBZ83" s="12"/>
      <c r="XCA83" s="12"/>
      <c r="XCB83" s="12"/>
      <c r="XCC83" s="11"/>
      <c r="XCD83" s="15"/>
      <c r="XCE83" s="13"/>
      <c r="XCF83" s="14"/>
      <c r="XCG83" s="14"/>
      <c r="XCH83" s="12"/>
      <c r="XCI83" s="12"/>
      <c r="XCJ83" s="12"/>
      <c r="XCK83" s="12"/>
      <c r="XCL83" s="12"/>
      <c r="XCM83" s="12"/>
      <c r="XCN83" s="12"/>
      <c r="XCO83" s="12"/>
      <c r="XCP83" s="12"/>
      <c r="XCQ83" s="12"/>
      <c r="XCR83" s="12"/>
      <c r="XCS83" s="12"/>
      <c r="XCT83" s="11"/>
      <c r="XCU83" s="15"/>
      <c r="XCV83" s="13"/>
      <c r="XCW83" s="14"/>
      <c r="XCX83" s="14"/>
      <c r="XCY83" s="12"/>
      <c r="XCZ83" s="12"/>
      <c r="XDA83" s="12"/>
      <c r="XDB83" s="12"/>
      <c r="XDC83" s="12"/>
      <c r="XDD83" s="12"/>
      <c r="XDE83" s="12"/>
      <c r="XDF83" s="12"/>
      <c r="XDG83" s="12"/>
      <c r="XDH83" s="12"/>
      <c r="XDI83" s="12"/>
      <c r="XDJ83" s="12"/>
      <c r="XDK83" s="11"/>
      <c r="XDL83" s="15"/>
      <c r="XDM83" s="13"/>
      <c r="XDN83" s="14"/>
      <c r="XDO83" s="14"/>
      <c r="XDP83" s="12"/>
      <c r="XDQ83" s="12"/>
      <c r="XDR83" s="12"/>
      <c r="XDS83" s="12"/>
      <c r="XDT83" s="12"/>
      <c r="XDU83" s="12"/>
      <c r="XDV83" s="12"/>
      <c r="XDW83" s="12"/>
      <c r="XDX83" s="12"/>
      <c r="XDY83" s="12"/>
      <c r="XDZ83" s="12"/>
      <c r="XEA83" s="12"/>
      <c r="XEB83" s="11"/>
      <c r="XEC83" s="15"/>
      <c r="XED83" s="13"/>
      <c r="XEE83" s="14"/>
      <c r="XEF83" s="14"/>
      <c r="XEG83" s="12"/>
      <c r="XEH83" s="12"/>
      <c r="XEI83" s="12"/>
      <c r="XEJ83" s="12"/>
      <c r="XEK83" s="12"/>
      <c r="XEL83" s="12"/>
      <c r="XEM83" s="12"/>
      <c r="XEN83" s="12"/>
      <c r="XEO83" s="12"/>
      <c r="XEP83" s="12"/>
      <c r="XEQ83" s="12"/>
      <c r="XER83" s="12"/>
      <c r="XES83" s="11"/>
      <c r="XET83" s="15"/>
      <c r="XEU83" s="13"/>
      <c r="XEV83" s="14"/>
      <c r="XEW83" s="14"/>
      <c r="XEX83" s="12"/>
      <c r="XEY83" s="12"/>
      <c r="XEZ83" s="12"/>
      <c r="XFA83" s="12"/>
      <c r="XFB83" s="12"/>
      <c r="XFC83" s="12"/>
      <c r="XFD83" s="12"/>
    </row>
    <row r="84" spans="1:16384" ht="14.1" customHeight="1">
      <c r="A84" s="15">
        <v>77</v>
      </c>
      <c r="B84" s="13" t="s">
        <v>58</v>
      </c>
      <c r="C84" s="14" t="s">
        <v>59</v>
      </c>
      <c r="D84" s="14" t="s">
        <v>101</v>
      </c>
      <c r="E84" s="12">
        <v>62879</v>
      </c>
      <c r="F84" s="12">
        <v>0</v>
      </c>
      <c r="G84" s="12">
        <v>0</v>
      </c>
      <c r="H84" s="12">
        <v>0</v>
      </c>
      <c r="I84" s="12">
        <f t="shared" si="9"/>
        <v>62879</v>
      </c>
      <c r="J84" s="12">
        <v>62879</v>
      </c>
      <c r="K84" s="12">
        <v>0</v>
      </c>
      <c r="L84" s="12">
        <v>0</v>
      </c>
      <c r="M84" s="12">
        <v>0</v>
      </c>
      <c r="N84" s="12">
        <f t="shared" si="8"/>
        <v>62879</v>
      </c>
      <c r="O84" s="12">
        <v>0</v>
      </c>
      <c r="P84" s="12">
        <f t="shared" si="10"/>
        <v>0</v>
      </c>
      <c r="Q84" s="12">
        <v>62879</v>
      </c>
      <c r="R84" s="12">
        <f t="shared" si="11"/>
        <v>0</v>
      </c>
      <c r="S84" s="11"/>
    </row>
    <row r="85" spans="1:16384" ht="14.1" customHeight="1">
      <c r="A85" s="15">
        <v>78</v>
      </c>
      <c r="B85" s="13" t="s">
        <v>60</v>
      </c>
      <c r="C85" s="14" t="s">
        <v>61</v>
      </c>
      <c r="D85" s="14" t="s">
        <v>61</v>
      </c>
      <c r="E85" s="12">
        <v>4446380</v>
      </c>
      <c r="F85" s="12">
        <v>2537233</v>
      </c>
      <c r="G85" s="12">
        <v>134</v>
      </c>
      <c r="H85" s="12">
        <v>0</v>
      </c>
      <c r="I85" s="12">
        <f t="shared" si="9"/>
        <v>6983747</v>
      </c>
      <c r="J85" s="12">
        <v>0</v>
      </c>
      <c r="K85" s="12">
        <v>1014950</v>
      </c>
      <c r="L85" s="12">
        <v>5798770</v>
      </c>
      <c r="M85" s="12">
        <v>0</v>
      </c>
      <c r="N85" s="12">
        <f t="shared" si="8"/>
        <v>6813720</v>
      </c>
      <c r="O85" s="12">
        <v>0</v>
      </c>
      <c r="P85" s="12">
        <f t="shared" si="10"/>
        <v>170027</v>
      </c>
      <c r="Q85" s="12">
        <f>10500+816492+3390480+2796382-200134</f>
        <v>6813720</v>
      </c>
      <c r="R85" s="12">
        <f t="shared" si="11"/>
        <v>0</v>
      </c>
      <c r="S85" s="12"/>
    </row>
    <row r="86" spans="1:16384" ht="14.1" customHeight="1">
      <c r="A86" s="15">
        <v>79</v>
      </c>
      <c r="B86" s="13" t="s">
        <v>60</v>
      </c>
      <c r="C86" s="14" t="s">
        <v>159</v>
      </c>
      <c r="D86" s="14" t="s">
        <v>159</v>
      </c>
      <c r="E86" s="12">
        <v>0</v>
      </c>
      <c r="F86" s="12">
        <v>0</v>
      </c>
      <c r="G86" s="12">
        <v>15248</v>
      </c>
      <c r="H86" s="12">
        <v>0</v>
      </c>
      <c r="I86" s="12">
        <f t="shared" si="9"/>
        <v>15248</v>
      </c>
      <c r="J86" s="12">
        <v>0</v>
      </c>
      <c r="K86" s="12">
        <v>0</v>
      </c>
      <c r="L86" s="12">
        <v>24800</v>
      </c>
      <c r="M86" s="12">
        <v>0</v>
      </c>
      <c r="N86" s="12">
        <f t="shared" si="8"/>
        <v>24800</v>
      </c>
      <c r="O86" s="12"/>
      <c r="P86" s="12">
        <f t="shared" si="10"/>
        <v>-9552</v>
      </c>
      <c r="Q86" s="12">
        <v>24800</v>
      </c>
      <c r="R86" s="12">
        <f t="shared" si="11"/>
        <v>0</v>
      </c>
      <c r="S86" s="12"/>
    </row>
    <row r="87" spans="1:16384" ht="14.1" customHeight="1">
      <c r="A87" s="15">
        <v>80</v>
      </c>
      <c r="B87" s="13" t="s">
        <v>62</v>
      </c>
      <c r="C87" s="14" t="s">
        <v>164</v>
      </c>
      <c r="D87" s="14" t="s">
        <v>164</v>
      </c>
      <c r="E87" s="12">
        <v>0</v>
      </c>
      <c r="F87" s="12">
        <v>0</v>
      </c>
      <c r="G87" s="12">
        <v>20616</v>
      </c>
      <c r="H87" s="12">
        <v>80472</v>
      </c>
      <c r="I87" s="12">
        <f t="shared" si="9"/>
        <v>101088</v>
      </c>
      <c r="J87" s="12">
        <v>0</v>
      </c>
      <c r="K87" s="12">
        <v>0</v>
      </c>
      <c r="L87" s="12">
        <v>0</v>
      </c>
      <c r="M87" s="12">
        <v>47257</v>
      </c>
      <c r="N87" s="12">
        <f>61656+M87</f>
        <v>108913</v>
      </c>
      <c r="O87" s="12">
        <v>0</v>
      </c>
      <c r="P87" s="12">
        <f t="shared" si="10"/>
        <v>-7825</v>
      </c>
      <c r="Q87" s="12">
        <v>61656</v>
      </c>
      <c r="R87" s="12">
        <f t="shared" si="11"/>
        <v>47257</v>
      </c>
      <c r="S87" s="12"/>
      <c r="T87" s="15"/>
      <c r="U87" s="13"/>
      <c r="V87" s="14"/>
      <c r="W87" s="14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1"/>
      <c r="AK87" s="15"/>
      <c r="AL87" s="13"/>
      <c r="AM87" s="14"/>
      <c r="AN87" s="14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1"/>
      <c r="BB87" s="15"/>
      <c r="BC87" s="13"/>
      <c r="BD87" s="14"/>
      <c r="BE87" s="14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1"/>
      <c r="BS87" s="15"/>
      <c r="BT87" s="13"/>
      <c r="BU87" s="14"/>
      <c r="BV87" s="14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1"/>
      <c r="CJ87" s="15"/>
      <c r="CK87" s="13"/>
      <c r="CL87" s="14"/>
      <c r="CM87" s="14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1"/>
      <c r="DA87" s="15"/>
      <c r="DB87" s="13"/>
      <c r="DC87" s="14"/>
      <c r="DD87" s="14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1"/>
      <c r="DR87" s="15"/>
      <c r="DS87" s="13"/>
      <c r="DT87" s="14"/>
      <c r="DU87" s="14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1"/>
      <c r="EI87" s="15"/>
      <c r="EJ87" s="13"/>
      <c r="EK87" s="14"/>
      <c r="EL87" s="14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1"/>
      <c r="EZ87" s="15"/>
      <c r="FA87" s="13"/>
      <c r="FB87" s="14"/>
      <c r="FC87" s="14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1"/>
      <c r="FQ87" s="15"/>
      <c r="FR87" s="13"/>
      <c r="FS87" s="14"/>
      <c r="FT87" s="14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1"/>
      <c r="GH87" s="15"/>
      <c r="GI87" s="13"/>
      <c r="GJ87" s="14"/>
      <c r="GK87" s="14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1"/>
      <c r="GY87" s="15"/>
      <c r="GZ87" s="13"/>
      <c r="HA87" s="14"/>
      <c r="HB87" s="14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1"/>
      <c r="HP87" s="15"/>
      <c r="HQ87" s="13"/>
      <c r="HR87" s="14"/>
      <c r="HS87" s="14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1"/>
      <c r="IG87" s="15"/>
      <c r="IH87" s="13"/>
      <c r="II87" s="14"/>
      <c r="IJ87" s="14"/>
      <c r="IK87" s="12"/>
      <c r="IL87" s="12"/>
      <c r="IM87" s="12"/>
      <c r="IN87" s="12"/>
      <c r="IO87" s="12"/>
      <c r="IP87" s="12"/>
      <c r="IQ87" s="12"/>
      <c r="IR87" s="12"/>
      <c r="IS87" s="12"/>
      <c r="IT87" s="12"/>
      <c r="IU87" s="12"/>
      <c r="IV87" s="12"/>
      <c r="IW87" s="11"/>
      <c r="IX87" s="15"/>
      <c r="IY87" s="13"/>
      <c r="IZ87" s="14"/>
      <c r="JA87" s="14"/>
      <c r="JB87" s="12"/>
      <c r="JC87" s="12"/>
      <c r="JD87" s="12"/>
      <c r="JE87" s="12"/>
      <c r="JF87" s="12"/>
      <c r="JG87" s="12"/>
      <c r="JH87" s="12"/>
      <c r="JI87" s="12"/>
      <c r="JJ87" s="12"/>
      <c r="JK87" s="12"/>
      <c r="JL87" s="12"/>
      <c r="JM87" s="12"/>
      <c r="JN87" s="11"/>
      <c r="JO87" s="15"/>
      <c r="JP87" s="13"/>
      <c r="JQ87" s="14"/>
      <c r="JR87" s="14"/>
      <c r="JS87" s="12"/>
      <c r="JT87" s="12"/>
      <c r="JU87" s="12"/>
      <c r="JV87" s="12"/>
      <c r="JW87" s="12"/>
      <c r="JX87" s="12"/>
      <c r="JY87" s="12"/>
      <c r="JZ87" s="12"/>
      <c r="KA87" s="12"/>
      <c r="KB87" s="12"/>
      <c r="KC87" s="12"/>
      <c r="KD87" s="12"/>
      <c r="KE87" s="11"/>
      <c r="KF87" s="15"/>
      <c r="KG87" s="13"/>
      <c r="KH87" s="14"/>
      <c r="KI87" s="14"/>
      <c r="KJ87" s="12"/>
      <c r="KK87" s="12"/>
      <c r="KL87" s="12"/>
      <c r="KM87" s="12"/>
      <c r="KN87" s="12"/>
      <c r="KO87" s="12"/>
      <c r="KP87" s="12"/>
      <c r="KQ87" s="12"/>
      <c r="KR87" s="12"/>
      <c r="KS87" s="12"/>
      <c r="KT87" s="12"/>
      <c r="KU87" s="12"/>
      <c r="KV87" s="11"/>
      <c r="KW87" s="15"/>
      <c r="KX87" s="13"/>
      <c r="KY87" s="14"/>
      <c r="KZ87" s="14"/>
      <c r="LA87" s="12"/>
      <c r="LB87" s="12"/>
      <c r="LC87" s="12"/>
      <c r="LD87" s="12"/>
      <c r="LE87" s="12"/>
      <c r="LF87" s="12"/>
      <c r="LG87" s="12"/>
      <c r="LH87" s="12"/>
      <c r="LI87" s="12"/>
      <c r="LJ87" s="12"/>
      <c r="LK87" s="12"/>
      <c r="LL87" s="12"/>
      <c r="LM87" s="11"/>
      <c r="LN87" s="15"/>
      <c r="LO87" s="13"/>
      <c r="LP87" s="14"/>
      <c r="LQ87" s="14"/>
      <c r="LR87" s="12"/>
      <c r="LS87" s="12"/>
      <c r="LT87" s="12"/>
      <c r="LU87" s="12"/>
      <c r="LV87" s="12"/>
      <c r="LW87" s="12"/>
      <c r="LX87" s="12"/>
      <c r="LY87" s="12"/>
      <c r="LZ87" s="12"/>
      <c r="MA87" s="12"/>
      <c r="MB87" s="12"/>
      <c r="MC87" s="12"/>
      <c r="MD87" s="11"/>
      <c r="ME87" s="15"/>
      <c r="MF87" s="13"/>
      <c r="MG87" s="14"/>
      <c r="MH87" s="14"/>
      <c r="MI87" s="12"/>
      <c r="MJ87" s="12"/>
      <c r="MK87" s="12"/>
      <c r="ML87" s="12"/>
      <c r="MM87" s="12"/>
      <c r="MN87" s="12"/>
      <c r="MO87" s="12"/>
      <c r="MP87" s="12"/>
      <c r="MQ87" s="12"/>
      <c r="MR87" s="12"/>
      <c r="MS87" s="12"/>
      <c r="MT87" s="12"/>
      <c r="MU87" s="11"/>
      <c r="MV87" s="15"/>
      <c r="MW87" s="13"/>
      <c r="MX87" s="14"/>
      <c r="MY87" s="14"/>
      <c r="MZ87" s="12"/>
      <c r="NA87" s="12"/>
      <c r="NB87" s="12"/>
      <c r="NC87" s="12"/>
      <c r="ND87" s="12"/>
      <c r="NE87" s="12"/>
      <c r="NF87" s="12"/>
      <c r="NG87" s="12"/>
      <c r="NH87" s="12"/>
      <c r="NI87" s="12"/>
      <c r="NJ87" s="12"/>
      <c r="NK87" s="12"/>
      <c r="NL87" s="11"/>
      <c r="NM87" s="15"/>
      <c r="NN87" s="13"/>
      <c r="NO87" s="14"/>
      <c r="NP87" s="14"/>
      <c r="NQ87" s="12"/>
      <c r="NR87" s="12"/>
      <c r="NS87" s="12"/>
      <c r="NT87" s="12"/>
      <c r="NU87" s="12"/>
      <c r="NV87" s="12"/>
      <c r="NW87" s="12"/>
      <c r="NX87" s="12"/>
      <c r="NY87" s="12"/>
      <c r="NZ87" s="12"/>
      <c r="OA87" s="12"/>
      <c r="OB87" s="12"/>
      <c r="OC87" s="11"/>
      <c r="OD87" s="15"/>
      <c r="OE87" s="13"/>
      <c r="OF87" s="14"/>
      <c r="OG87" s="14"/>
      <c r="OH87" s="12"/>
      <c r="OI87" s="12"/>
      <c r="OJ87" s="12"/>
      <c r="OK87" s="12"/>
      <c r="OL87" s="12"/>
      <c r="OM87" s="12"/>
      <c r="ON87" s="12"/>
      <c r="OO87" s="12"/>
      <c r="OP87" s="12"/>
      <c r="OQ87" s="12"/>
      <c r="OR87" s="12"/>
      <c r="OS87" s="12"/>
      <c r="OT87" s="11"/>
      <c r="OU87" s="15"/>
      <c r="OV87" s="13"/>
      <c r="OW87" s="14"/>
      <c r="OX87" s="14"/>
      <c r="OY87" s="12"/>
      <c r="OZ87" s="12"/>
      <c r="PA87" s="12"/>
      <c r="PB87" s="12"/>
      <c r="PC87" s="12"/>
      <c r="PD87" s="12"/>
      <c r="PE87" s="12"/>
      <c r="PF87" s="12"/>
      <c r="PG87" s="12"/>
      <c r="PH87" s="12"/>
      <c r="PI87" s="12"/>
      <c r="PJ87" s="12"/>
      <c r="PK87" s="11"/>
      <c r="PL87" s="15"/>
      <c r="PM87" s="13"/>
      <c r="PN87" s="14"/>
      <c r="PO87" s="14"/>
      <c r="PP87" s="12"/>
      <c r="PQ87" s="12"/>
      <c r="PR87" s="12"/>
      <c r="PS87" s="12"/>
      <c r="PT87" s="12"/>
      <c r="PU87" s="12"/>
      <c r="PV87" s="12"/>
      <c r="PW87" s="12"/>
      <c r="PX87" s="12"/>
      <c r="PY87" s="12"/>
      <c r="PZ87" s="12"/>
      <c r="QA87" s="12"/>
      <c r="QB87" s="11"/>
      <c r="QC87" s="15"/>
      <c r="QD87" s="13"/>
      <c r="QE87" s="14"/>
      <c r="QF87" s="14"/>
      <c r="QG87" s="12"/>
      <c r="QH87" s="12"/>
      <c r="QI87" s="12"/>
      <c r="QJ87" s="12"/>
      <c r="QK87" s="12"/>
      <c r="QL87" s="12"/>
      <c r="QM87" s="12"/>
      <c r="QN87" s="12"/>
      <c r="QO87" s="12"/>
      <c r="QP87" s="12"/>
      <c r="QQ87" s="12"/>
      <c r="QR87" s="12"/>
      <c r="QS87" s="11"/>
      <c r="QT87" s="15"/>
      <c r="QU87" s="13"/>
      <c r="QV87" s="14"/>
      <c r="QW87" s="14"/>
      <c r="QX87" s="12"/>
      <c r="QY87" s="12"/>
      <c r="QZ87" s="12"/>
      <c r="RA87" s="12"/>
      <c r="RB87" s="12"/>
      <c r="RC87" s="12"/>
      <c r="RD87" s="12"/>
      <c r="RE87" s="12"/>
      <c r="RF87" s="12"/>
      <c r="RG87" s="12"/>
      <c r="RH87" s="12"/>
      <c r="RI87" s="12"/>
      <c r="RJ87" s="11"/>
      <c r="RK87" s="15"/>
      <c r="RL87" s="13"/>
      <c r="RM87" s="14"/>
      <c r="RN87" s="14"/>
      <c r="RO87" s="12"/>
      <c r="RP87" s="12"/>
      <c r="RQ87" s="12"/>
      <c r="RR87" s="12"/>
      <c r="RS87" s="12"/>
      <c r="RT87" s="12"/>
      <c r="RU87" s="12"/>
      <c r="RV87" s="12"/>
      <c r="RW87" s="12"/>
      <c r="RX87" s="12"/>
      <c r="RY87" s="12"/>
      <c r="RZ87" s="12"/>
      <c r="SA87" s="11"/>
      <c r="SB87" s="15"/>
      <c r="SC87" s="13"/>
      <c r="SD87" s="14"/>
      <c r="SE87" s="14"/>
      <c r="SF87" s="12"/>
      <c r="SG87" s="12"/>
      <c r="SH87" s="12"/>
      <c r="SI87" s="12"/>
      <c r="SJ87" s="12"/>
      <c r="SK87" s="12"/>
      <c r="SL87" s="12"/>
      <c r="SM87" s="12"/>
      <c r="SN87" s="12"/>
      <c r="SO87" s="12"/>
      <c r="SP87" s="12"/>
      <c r="SQ87" s="12"/>
      <c r="SR87" s="11"/>
      <c r="SS87" s="15"/>
      <c r="ST87" s="13"/>
      <c r="SU87" s="14"/>
      <c r="SV87" s="14"/>
      <c r="SW87" s="12"/>
      <c r="SX87" s="12"/>
      <c r="SY87" s="12"/>
      <c r="SZ87" s="12"/>
      <c r="TA87" s="12"/>
      <c r="TB87" s="12"/>
      <c r="TC87" s="12"/>
      <c r="TD87" s="12"/>
      <c r="TE87" s="12"/>
      <c r="TF87" s="12"/>
      <c r="TG87" s="12"/>
      <c r="TH87" s="12"/>
      <c r="TI87" s="11"/>
      <c r="TJ87" s="15"/>
      <c r="TK87" s="13"/>
      <c r="TL87" s="14"/>
      <c r="TM87" s="14"/>
      <c r="TN87" s="12"/>
      <c r="TO87" s="12"/>
      <c r="TP87" s="12"/>
      <c r="TQ87" s="12"/>
      <c r="TR87" s="12"/>
      <c r="TS87" s="12"/>
      <c r="TT87" s="12"/>
      <c r="TU87" s="12"/>
      <c r="TV87" s="12"/>
      <c r="TW87" s="12"/>
      <c r="TX87" s="12"/>
      <c r="TY87" s="12"/>
      <c r="TZ87" s="11"/>
      <c r="UA87" s="15"/>
      <c r="UB87" s="13"/>
      <c r="UC87" s="14"/>
      <c r="UD87" s="14"/>
      <c r="UE87" s="12"/>
      <c r="UF87" s="12"/>
      <c r="UG87" s="12"/>
      <c r="UH87" s="12"/>
      <c r="UI87" s="12"/>
      <c r="UJ87" s="12"/>
      <c r="UK87" s="12"/>
      <c r="UL87" s="12"/>
      <c r="UM87" s="12"/>
      <c r="UN87" s="12"/>
      <c r="UO87" s="12"/>
      <c r="UP87" s="12"/>
      <c r="UQ87" s="11"/>
      <c r="UR87" s="15"/>
      <c r="US87" s="13"/>
      <c r="UT87" s="14"/>
      <c r="UU87" s="14"/>
      <c r="UV87" s="12"/>
      <c r="UW87" s="12"/>
      <c r="UX87" s="12"/>
      <c r="UY87" s="12"/>
      <c r="UZ87" s="12"/>
      <c r="VA87" s="12"/>
      <c r="VB87" s="12"/>
      <c r="VC87" s="12"/>
      <c r="VD87" s="12"/>
      <c r="VE87" s="12"/>
      <c r="VF87" s="12"/>
      <c r="VG87" s="12"/>
      <c r="VH87" s="11"/>
      <c r="VI87" s="15"/>
      <c r="VJ87" s="13"/>
      <c r="VK87" s="14"/>
      <c r="VL87" s="14"/>
      <c r="VM87" s="12"/>
      <c r="VN87" s="12"/>
      <c r="VO87" s="12"/>
      <c r="VP87" s="12"/>
      <c r="VQ87" s="12"/>
      <c r="VR87" s="12"/>
      <c r="VS87" s="12"/>
      <c r="VT87" s="12"/>
      <c r="VU87" s="12"/>
      <c r="VV87" s="12"/>
      <c r="VW87" s="12"/>
      <c r="VX87" s="12"/>
      <c r="VY87" s="11"/>
      <c r="VZ87" s="15"/>
      <c r="WA87" s="13"/>
      <c r="WB87" s="14"/>
      <c r="WC87" s="14"/>
      <c r="WD87" s="12"/>
      <c r="WE87" s="12"/>
      <c r="WF87" s="12"/>
      <c r="WG87" s="12"/>
      <c r="WH87" s="12"/>
      <c r="WI87" s="12"/>
      <c r="WJ87" s="12"/>
      <c r="WK87" s="12"/>
      <c r="WL87" s="12"/>
      <c r="WM87" s="12"/>
      <c r="WN87" s="12"/>
      <c r="WO87" s="12"/>
      <c r="WP87" s="11"/>
      <c r="WQ87" s="15"/>
      <c r="WR87" s="13"/>
      <c r="WS87" s="14"/>
      <c r="WT87" s="14"/>
      <c r="WU87" s="12"/>
      <c r="WV87" s="12"/>
      <c r="WW87" s="12"/>
      <c r="WX87" s="12"/>
      <c r="WY87" s="12"/>
      <c r="WZ87" s="12"/>
      <c r="XA87" s="12"/>
      <c r="XB87" s="12"/>
      <c r="XC87" s="12"/>
      <c r="XD87" s="12"/>
      <c r="XE87" s="12"/>
      <c r="XF87" s="12"/>
      <c r="XG87" s="11"/>
      <c r="XH87" s="15"/>
      <c r="XI87" s="13"/>
      <c r="XJ87" s="14"/>
      <c r="XK87" s="14"/>
      <c r="XL87" s="12"/>
      <c r="XM87" s="12"/>
      <c r="XN87" s="12"/>
      <c r="XO87" s="12"/>
      <c r="XP87" s="12"/>
      <c r="XQ87" s="12"/>
      <c r="XR87" s="12"/>
      <c r="XS87" s="12"/>
      <c r="XT87" s="12"/>
      <c r="XU87" s="12"/>
      <c r="XV87" s="12"/>
      <c r="XW87" s="12"/>
      <c r="XX87" s="11"/>
      <c r="XY87" s="15"/>
      <c r="XZ87" s="13"/>
      <c r="YA87" s="14"/>
      <c r="YB87" s="14"/>
      <c r="YC87" s="12"/>
      <c r="YD87" s="12"/>
      <c r="YE87" s="12"/>
      <c r="YF87" s="12"/>
      <c r="YG87" s="12"/>
      <c r="YH87" s="12"/>
      <c r="YI87" s="12"/>
      <c r="YJ87" s="12"/>
      <c r="YK87" s="12"/>
      <c r="YL87" s="12"/>
      <c r="YM87" s="12"/>
      <c r="YN87" s="12"/>
      <c r="YO87" s="11"/>
      <c r="YP87" s="15"/>
      <c r="YQ87" s="13"/>
      <c r="YR87" s="14"/>
      <c r="YS87" s="14"/>
      <c r="YT87" s="12"/>
      <c r="YU87" s="12"/>
      <c r="YV87" s="12"/>
      <c r="YW87" s="12"/>
      <c r="YX87" s="12"/>
      <c r="YY87" s="12"/>
      <c r="YZ87" s="12"/>
      <c r="ZA87" s="12"/>
      <c r="ZB87" s="12"/>
      <c r="ZC87" s="12"/>
      <c r="ZD87" s="12"/>
      <c r="ZE87" s="12"/>
      <c r="ZF87" s="11"/>
      <c r="ZG87" s="15"/>
      <c r="ZH87" s="13"/>
      <c r="ZI87" s="14"/>
      <c r="ZJ87" s="14"/>
      <c r="ZK87" s="12"/>
      <c r="ZL87" s="12"/>
      <c r="ZM87" s="12"/>
      <c r="ZN87" s="12"/>
      <c r="ZO87" s="12"/>
      <c r="ZP87" s="12"/>
      <c r="ZQ87" s="12"/>
      <c r="ZR87" s="12"/>
      <c r="ZS87" s="12"/>
      <c r="ZT87" s="12"/>
      <c r="ZU87" s="12"/>
      <c r="ZV87" s="12"/>
      <c r="ZW87" s="11"/>
      <c r="ZX87" s="15"/>
      <c r="ZY87" s="13"/>
      <c r="ZZ87" s="14"/>
      <c r="AAA87" s="14"/>
      <c r="AAB87" s="12"/>
      <c r="AAC87" s="12"/>
      <c r="AAD87" s="12"/>
      <c r="AAE87" s="12"/>
      <c r="AAF87" s="12"/>
      <c r="AAG87" s="12"/>
      <c r="AAH87" s="12"/>
      <c r="AAI87" s="12"/>
      <c r="AAJ87" s="12"/>
      <c r="AAK87" s="12"/>
      <c r="AAL87" s="12"/>
      <c r="AAM87" s="12"/>
      <c r="AAN87" s="11"/>
      <c r="AAO87" s="15"/>
      <c r="AAP87" s="13"/>
      <c r="AAQ87" s="14"/>
      <c r="AAR87" s="14"/>
      <c r="AAS87" s="12"/>
      <c r="AAT87" s="12"/>
      <c r="AAU87" s="12"/>
      <c r="AAV87" s="12"/>
      <c r="AAW87" s="12"/>
      <c r="AAX87" s="12"/>
      <c r="AAY87" s="12"/>
      <c r="AAZ87" s="12"/>
      <c r="ABA87" s="12"/>
      <c r="ABB87" s="12"/>
      <c r="ABC87" s="12"/>
      <c r="ABD87" s="12"/>
      <c r="ABE87" s="11"/>
      <c r="ABF87" s="15"/>
      <c r="ABG87" s="13"/>
      <c r="ABH87" s="14"/>
      <c r="ABI87" s="14"/>
      <c r="ABJ87" s="12"/>
      <c r="ABK87" s="12"/>
      <c r="ABL87" s="12"/>
      <c r="ABM87" s="12"/>
      <c r="ABN87" s="12"/>
      <c r="ABO87" s="12"/>
      <c r="ABP87" s="12"/>
      <c r="ABQ87" s="12"/>
      <c r="ABR87" s="12"/>
      <c r="ABS87" s="12"/>
      <c r="ABT87" s="12"/>
      <c r="ABU87" s="12"/>
      <c r="ABV87" s="11"/>
      <c r="ABW87" s="15"/>
      <c r="ABX87" s="13"/>
      <c r="ABY87" s="14"/>
      <c r="ABZ87" s="14"/>
      <c r="ACA87" s="12"/>
      <c r="ACB87" s="12"/>
      <c r="ACC87" s="12"/>
      <c r="ACD87" s="12"/>
      <c r="ACE87" s="12"/>
      <c r="ACF87" s="12"/>
      <c r="ACG87" s="12"/>
      <c r="ACH87" s="12"/>
      <c r="ACI87" s="12"/>
      <c r="ACJ87" s="12"/>
      <c r="ACK87" s="12"/>
      <c r="ACL87" s="12"/>
      <c r="ACM87" s="11"/>
      <c r="ACN87" s="15"/>
      <c r="ACO87" s="13"/>
      <c r="ACP87" s="14"/>
      <c r="ACQ87" s="14"/>
      <c r="ACR87" s="12"/>
      <c r="ACS87" s="12"/>
      <c r="ACT87" s="12"/>
      <c r="ACU87" s="12"/>
      <c r="ACV87" s="12"/>
      <c r="ACW87" s="12"/>
      <c r="ACX87" s="12"/>
      <c r="ACY87" s="12"/>
      <c r="ACZ87" s="12"/>
      <c r="ADA87" s="12"/>
      <c r="ADB87" s="12"/>
      <c r="ADC87" s="12"/>
      <c r="ADD87" s="11"/>
      <c r="ADE87" s="15"/>
      <c r="ADF87" s="13"/>
      <c r="ADG87" s="14"/>
      <c r="ADH87" s="14"/>
      <c r="ADI87" s="12"/>
      <c r="ADJ87" s="12"/>
      <c r="ADK87" s="12"/>
      <c r="ADL87" s="12"/>
      <c r="ADM87" s="12"/>
      <c r="ADN87" s="12"/>
      <c r="ADO87" s="12"/>
      <c r="ADP87" s="12"/>
      <c r="ADQ87" s="12"/>
      <c r="ADR87" s="12"/>
      <c r="ADS87" s="12"/>
      <c r="ADT87" s="12"/>
      <c r="ADU87" s="11"/>
      <c r="ADV87" s="15"/>
      <c r="ADW87" s="13"/>
      <c r="ADX87" s="14"/>
      <c r="ADY87" s="14"/>
      <c r="ADZ87" s="12"/>
      <c r="AEA87" s="12"/>
      <c r="AEB87" s="12"/>
      <c r="AEC87" s="12"/>
      <c r="AED87" s="12"/>
      <c r="AEE87" s="12"/>
      <c r="AEF87" s="12"/>
      <c r="AEG87" s="12"/>
      <c r="AEH87" s="12"/>
      <c r="AEI87" s="12"/>
      <c r="AEJ87" s="12"/>
      <c r="AEK87" s="12"/>
      <c r="AEL87" s="11"/>
      <c r="AEM87" s="15"/>
      <c r="AEN87" s="13"/>
      <c r="AEO87" s="14"/>
      <c r="AEP87" s="14"/>
      <c r="AEQ87" s="12"/>
      <c r="AER87" s="12"/>
      <c r="AES87" s="12"/>
      <c r="AET87" s="12"/>
      <c r="AEU87" s="12"/>
      <c r="AEV87" s="12"/>
      <c r="AEW87" s="12"/>
      <c r="AEX87" s="12"/>
      <c r="AEY87" s="12"/>
      <c r="AEZ87" s="12"/>
      <c r="AFA87" s="12"/>
      <c r="AFB87" s="12"/>
      <c r="AFC87" s="11"/>
      <c r="AFD87" s="15"/>
      <c r="AFE87" s="13"/>
      <c r="AFF87" s="14"/>
      <c r="AFG87" s="14"/>
      <c r="AFH87" s="12"/>
      <c r="AFI87" s="12"/>
      <c r="AFJ87" s="12"/>
      <c r="AFK87" s="12"/>
      <c r="AFL87" s="12"/>
      <c r="AFM87" s="12"/>
      <c r="AFN87" s="12"/>
      <c r="AFO87" s="12"/>
      <c r="AFP87" s="12"/>
      <c r="AFQ87" s="12"/>
      <c r="AFR87" s="12"/>
      <c r="AFS87" s="12"/>
      <c r="AFT87" s="11"/>
      <c r="AFU87" s="15"/>
      <c r="AFV87" s="13"/>
      <c r="AFW87" s="14"/>
      <c r="AFX87" s="14"/>
      <c r="AFY87" s="12"/>
      <c r="AFZ87" s="12"/>
      <c r="AGA87" s="12"/>
      <c r="AGB87" s="12"/>
      <c r="AGC87" s="12"/>
      <c r="AGD87" s="12"/>
      <c r="AGE87" s="12"/>
      <c r="AGF87" s="12"/>
      <c r="AGG87" s="12"/>
      <c r="AGH87" s="12"/>
      <c r="AGI87" s="12"/>
      <c r="AGJ87" s="12"/>
      <c r="AGK87" s="11"/>
      <c r="AGL87" s="15"/>
      <c r="AGM87" s="13"/>
      <c r="AGN87" s="14"/>
      <c r="AGO87" s="14"/>
      <c r="AGP87" s="12"/>
      <c r="AGQ87" s="12"/>
      <c r="AGR87" s="12"/>
      <c r="AGS87" s="12"/>
      <c r="AGT87" s="12"/>
      <c r="AGU87" s="12"/>
      <c r="AGV87" s="12"/>
      <c r="AGW87" s="12"/>
      <c r="AGX87" s="12"/>
      <c r="AGY87" s="12"/>
      <c r="AGZ87" s="12"/>
      <c r="AHA87" s="12"/>
      <c r="AHB87" s="11"/>
      <c r="AHC87" s="15"/>
      <c r="AHD87" s="13"/>
      <c r="AHE87" s="14"/>
      <c r="AHF87" s="14"/>
      <c r="AHG87" s="12"/>
      <c r="AHH87" s="12"/>
      <c r="AHI87" s="12"/>
      <c r="AHJ87" s="12"/>
      <c r="AHK87" s="12"/>
      <c r="AHL87" s="12"/>
      <c r="AHM87" s="12"/>
      <c r="AHN87" s="12"/>
      <c r="AHO87" s="12"/>
      <c r="AHP87" s="12"/>
      <c r="AHQ87" s="12"/>
      <c r="AHR87" s="12"/>
      <c r="AHS87" s="11"/>
      <c r="AHT87" s="15"/>
      <c r="AHU87" s="13"/>
      <c r="AHV87" s="14"/>
      <c r="AHW87" s="14"/>
      <c r="AHX87" s="12"/>
      <c r="AHY87" s="12"/>
      <c r="AHZ87" s="12"/>
      <c r="AIA87" s="12"/>
      <c r="AIB87" s="12"/>
      <c r="AIC87" s="12"/>
      <c r="AID87" s="12"/>
      <c r="AIE87" s="12"/>
      <c r="AIF87" s="12"/>
      <c r="AIG87" s="12"/>
      <c r="AIH87" s="12"/>
      <c r="AII87" s="12"/>
      <c r="AIJ87" s="11"/>
      <c r="AIK87" s="15"/>
      <c r="AIL87" s="13"/>
      <c r="AIM87" s="14"/>
      <c r="AIN87" s="14"/>
      <c r="AIO87" s="12"/>
      <c r="AIP87" s="12"/>
      <c r="AIQ87" s="12"/>
      <c r="AIR87" s="12"/>
      <c r="AIS87" s="12"/>
      <c r="AIT87" s="12"/>
      <c r="AIU87" s="12"/>
      <c r="AIV87" s="12"/>
      <c r="AIW87" s="12"/>
      <c r="AIX87" s="12"/>
      <c r="AIY87" s="12"/>
      <c r="AIZ87" s="12"/>
      <c r="AJA87" s="11"/>
      <c r="AJB87" s="15"/>
      <c r="AJC87" s="13"/>
      <c r="AJD87" s="14"/>
      <c r="AJE87" s="14"/>
      <c r="AJF87" s="12"/>
      <c r="AJG87" s="12"/>
      <c r="AJH87" s="12"/>
      <c r="AJI87" s="12"/>
      <c r="AJJ87" s="12"/>
      <c r="AJK87" s="12"/>
      <c r="AJL87" s="12"/>
      <c r="AJM87" s="12"/>
      <c r="AJN87" s="12"/>
      <c r="AJO87" s="12"/>
      <c r="AJP87" s="12"/>
      <c r="AJQ87" s="12"/>
      <c r="AJR87" s="11"/>
      <c r="AJS87" s="15"/>
      <c r="AJT87" s="13"/>
      <c r="AJU87" s="14"/>
      <c r="AJV87" s="14"/>
      <c r="AJW87" s="12"/>
      <c r="AJX87" s="12"/>
      <c r="AJY87" s="12"/>
      <c r="AJZ87" s="12"/>
      <c r="AKA87" s="12"/>
      <c r="AKB87" s="12"/>
      <c r="AKC87" s="12"/>
      <c r="AKD87" s="12"/>
      <c r="AKE87" s="12"/>
      <c r="AKF87" s="12"/>
      <c r="AKG87" s="12"/>
      <c r="AKH87" s="12"/>
      <c r="AKI87" s="11"/>
      <c r="AKJ87" s="15"/>
      <c r="AKK87" s="13"/>
      <c r="AKL87" s="14"/>
      <c r="AKM87" s="14"/>
      <c r="AKN87" s="12"/>
      <c r="AKO87" s="12"/>
      <c r="AKP87" s="12"/>
      <c r="AKQ87" s="12"/>
      <c r="AKR87" s="12"/>
      <c r="AKS87" s="12"/>
      <c r="AKT87" s="12"/>
      <c r="AKU87" s="12"/>
      <c r="AKV87" s="12"/>
      <c r="AKW87" s="12"/>
      <c r="AKX87" s="12"/>
      <c r="AKY87" s="12"/>
      <c r="AKZ87" s="11"/>
      <c r="ALA87" s="15"/>
      <c r="ALB87" s="13"/>
      <c r="ALC87" s="14"/>
      <c r="ALD87" s="14"/>
      <c r="ALE87" s="12"/>
      <c r="ALF87" s="12"/>
      <c r="ALG87" s="12"/>
      <c r="ALH87" s="12"/>
      <c r="ALI87" s="12"/>
      <c r="ALJ87" s="12"/>
      <c r="ALK87" s="12"/>
      <c r="ALL87" s="12"/>
      <c r="ALM87" s="12"/>
      <c r="ALN87" s="12"/>
      <c r="ALO87" s="12"/>
      <c r="ALP87" s="12"/>
      <c r="ALQ87" s="11"/>
      <c r="ALR87" s="15"/>
      <c r="ALS87" s="13"/>
      <c r="ALT87" s="14"/>
      <c r="ALU87" s="14"/>
      <c r="ALV87" s="12"/>
      <c r="ALW87" s="12"/>
      <c r="ALX87" s="12"/>
      <c r="ALY87" s="12"/>
      <c r="ALZ87" s="12"/>
      <c r="AMA87" s="12"/>
      <c r="AMB87" s="12"/>
      <c r="AMC87" s="12"/>
      <c r="AMD87" s="12"/>
      <c r="AME87" s="12"/>
      <c r="AMF87" s="12"/>
      <c r="AMG87" s="12"/>
      <c r="AMH87" s="11"/>
      <c r="AMI87" s="15"/>
      <c r="AMJ87" s="13"/>
      <c r="AMK87" s="14"/>
      <c r="AML87" s="14"/>
      <c r="AMM87" s="12"/>
      <c r="AMN87" s="12"/>
      <c r="AMO87" s="12"/>
      <c r="AMP87" s="12"/>
      <c r="AMQ87" s="12"/>
      <c r="AMR87" s="12"/>
      <c r="AMS87" s="12"/>
      <c r="AMT87" s="12"/>
      <c r="AMU87" s="12"/>
      <c r="AMV87" s="12"/>
      <c r="AMW87" s="12"/>
      <c r="AMX87" s="12"/>
      <c r="AMY87" s="11"/>
      <c r="AMZ87" s="15"/>
      <c r="ANA87" s="13"/>
      <c r="ANB87" s="14"/>
      <c r="ANC87" s="14"/>
      <c r="AND87" s="12"/>
      <c r="ANE87" s="12"/>
      <c r="ANF87" s="12"/>
      <c r="ANG87" s="12"/>
      <c r="ANH87" s="12"/>
      <c r="ANI87" s="12"/>
      <c r="ANJ87" s="12"/>
      <c r="ANK87" s="12"/>
      <c r="ANL87" s="12"/>
      <c r="ANM87" s="12"/>
      <c r="ANN87" s="12"/>
      <c r="ANO87" s="12"/>
      <c r="ANP87" s="11"/>
      <c r="ANQ87" s="15"/>
      <c r="ANR87" s="13"/>
      <c r="ANS87" s="14"/>
      <c r="ANT87" s="14"/>
      <c r="ANU87" s="12"/>
      <c r="ANV87" s="12"/>
      <c r="ANW87" s="12"/>
      <c r="ANX87" s="12"/>
      <c r="ANY87" s="12"/>
      <c r="ANZ87" s="12"/>
      <c r="AOA87" s="12"/>
      <c r="AOB87" s="12"/>
      <c r="AOC87" s="12"/>
      <c r="AOD87" s="12"/>
      <c r="AOE87" s="12"/>
      <c r="AOF87" s="12"/>
      <c r="AOG87" s="11"/>
      <c r="AOH87" s="15"/>
      <c r="AOI87" s="13"/>
      <c r="AOJ87" s="14"/>
      <c r="AOK87" s="14"/>
      <c r="AOL87" s="12"/>
      <c r="AOM87" s="12"/>
      <c r="AON87" s="12"/>
      <c r="AOO87" s="12"/>
      <c r="AOP87" s="12"/>
      <c r="AOQ87" s="12"/>
      <c r="AOR87" s="12"/>
      <c r="AOS87" s="12"/>
      <c r="AOT87" s="12"/>
      <c r="AOU87" s="12"/>
      <c r="AOV87" s="12"/>
      <c r="AOW87" s="12"/>
      <c r="AOX87" s="11"/>
      <c r="AOY87" s="15"/>
      <c r="AOZ87" s="13"/>
      <c r="APA87" s="14"/>
      <c r="APB87" s="14"/>
      <c r="APC87" s="12"/>
      <c r="APD87" s="12"/>
      <c r="APE87" s="12"/>
      <c r="APF87" s="12"/>
      <c r="APG87" s="12"/>
      <c r="APH87" s="12"/>
      <c r="API87" s="12"/>
      <c r="APJ87" s="12"/>
      <c r="APK87" s="12"/>
      <c r="APL87" s="12"/>
      <c r="APM87" s="12"/>
      <c r="APN87" s="12"/>
      <c r="APO87" s="11"/>
      <c r="APP87" s="15"/>
      <c r="APQ87" s="13"/>
      <c r="APR87" s="14"/>
      <c r="APS87" s="14"/>
      <c r="APT87" s="12"/>
      <c r="APU87" s="12"/>
      <c r="APV87" s="12"/>
      <c r="APW87" s="12"/>
      <c r="APX87" s="12"/>
      <c r="APY87" s="12"/>
      <c r="APZ87" s="12"/>
      <c r="AQA87" s="12"/>
      <c r="AQB87" s="12"/>
      <c r="AQC87" s="12"/>
      <c r="AQD87" s="12"/>
      <c r="AQE87" s="12"/>
      <c r="AQF87" s="11"/>
      <c r="AQG87" s="15"/>
      <c r="AQH87" s="13"/>
      <c r="AQI87" s="14"/>
      <c r="AQJ87" s="14"/>
      <c r="AQK87" s="12"/>
      <c r="AQL87" s="12"/>
      <c r="AQM87" s="12"/>
      <c r="AQN87" s="12"/>
      <c r="AQO87" s="12"/>
      <c r="AQP87" s="12"/>
      <c r="AQQ87" s="12"/>
      <c r="AQR87" s="12"/>
      <c r="AQS87" s="12"/>
      <c r="AQT87" s="12"/>
      <c r="AQU87" s="12"/>
      <c r="AQV87" s="12"/>
      <c r="AQW87" s="11"/>
      <c r="AQX87" s="15"/>
      <c r="AQY87" s="13"/>
      <c r="AQZ87" s="14"/>
      <c r="ARA87" s="14"/>
      <c r="ARB87" s="12"/>
      <c r="ARC87" s="12"/>
      <c r="ARD87" s="12"/>
      <c r="ARE87" s="12"/>
      <c r="ARF87" s="12"/>
      <c r="ARG87" s="12"/>
      <c r="ARH87" s="12"/>
      <c r="ARI87" s="12"/>
      <c r="ARJ87" s="12"/>
      <c r="ARK87" s="12"/>
      <c r="ARL87" s="12"/>
      <c r="ARM87" s="12"/>
      <c r="ARN87" s="11"/>
      <c r="ARO87" s="15"/>
      <c r="ARP87" s="13"/>
      <c r="ARQ87" s="14"/>
      <c r="ARR87" s="14"/>
      <c r="ARS87" s="12"/>
      <c r="ART87" s="12"/>
      <c r="ARU87" s="12"/>
      <c r="ARV87" s="12"/>
      <c r="ARW87" s="12"/>
      <c r="ARX87" s="12"/>
      <c r="ARY87" s="12"/>
      <c r="ARZ87" s="12"/>
      <c r="ASA87" s="12"/>
      <c r="ASB87" s="12"/>
      <c r="ASC87" s="12"/>
      <c r="ASD87" s="12"/>
      <c r="ASE87" s="11"/>
      <c r="ASF87" s="15"/>
      <c r="ASG87" s="13"/>
      <c r="ASH87" s="14"/>
      <c r="ASI87" s="14"/>
      <c r="ASJ87" s="12"/>
      <c r="ASK87" s="12"/>
      <c r="ASL87" s="12"/>
      <c r="ASM87" s="12"/>
      <c r="ASN87" s="12"/>
      <c r="ASO87" s="12"/>
      <c r="ASP87" s="12"/>
      <c r="ASQ87" s="12"/>
      <c r="ASR87" s="12"/>
      <c r="ASS87" s="12"/>
      <c r="AST87" s="12"/>
      <c r="ASU87" s="12"/>
      <c r="ASV87" s="11"/>
      <c r="ASW87" s="15"/>
      <c r="ASX87" s="13"/>
      <c r="ASY87" s="14"/>
      <c r="ASZ87" s="14"/>
      <c r="ATA87" s="12"/>
      <c r="ATB87" s="12"/>
      <c r="ATC87" s="12"/>
      <c r="ATD87" s="12"/>
      <c r="ATE87" s="12"/>
      <c r="ATF87" s="12"/>
      <c r="ATG87" s="12"/>
      <c r="ATH87" s="12"/>
      <c r="ATI87" s="12"/>
      <c r="ATJ87" s="12"/>
      <c r="ATK87" s="12"/>
      <c r="ATL87" s="12"/>
      <c r="ATM87" s="11"/>
      <c r="ATN87" s="15"/>
      <c r="ATO87" s="13"/>
      <c r="ATP87" s="14"/>
      <c r="ATQ87" s="14"/>
      <c r="ATR87" s="12"/>
      <c r="ATS87" s="12"/>
      <c r="ATT87" s="12"/>
      <c r="ATU87" s="12"/>
      <c r="ATV87" s="12"/>
      <c r="ATW87" s="12"/>
      <c r="ATX87" s="12"/>
      <c r="ATY87" s="12"/>
      <c r="ATZ87" s="12"/>
      <c r="AUA87" s="12"/>
      <c r="AUB87" s="12"/>
      <c r="AUC87" s="12"/>
      <c r="AUD87" s="11"/>
      <c r="AUE87" s="15"/>
      <c r="AUF87" s="13"/>
      <c r="AUG87" s="14"/>
      <c r="AUH87" s="14"/>
      <c r="AUI87" s="12"/>
      <c r="AUJ87" s="12"/>
      <c r="AUK87" s="12"/>
      <c r="AUL87" s="12"/>
      <c r="AUM87" s="12"/>
      <c r="AUN87" s="12"/>
      <c r="AUO87" s="12"/>
      <c r="AUP87" s="12"/>
      <c r="AUQ87" s="12"/>
      <c r="AUR87" s="12"/>
      <c r="AUS87" s="12"/>
      <c r="AUT87" s="12"/>
      <c r="AUU87" s="11"/>
      <c r="AUV87" s="15"/>
      <c r="AUW87" s="13"/>
      <c r="AUX87" s="14"/>
      <c r="AUY87" s="14"/>
      <c r="AUZ87" s="12"/>
      <c r="AVA87" s="12"/>
      <c r="AVB87" s="12"/>
      <c r="AVC87" s="12"/>
      <c r="AVD87" s="12"/>
      <c r="AVE87" s="12"/>
      <c r="AVF87" s="12"/>
      <c r="AVG87" s="12"/>
      <c r="AVH87" s="12"/>
      <c r="AVI87" s="12"/>
      <c r="AVJ87" s="12"/>
      <c r="AVK87" s="12"/>
      <c r="AVL87" s="11"/>
      <c r="AVM87" s="15"/>
      <c r="AVN87" s="13"/>
      <c r="AVO87" s="14"/>
      <c r="AVP87" s="14"/>
      <c r="AVQ87" s="12"/>
      <c r="AVR87" s="12"/>
      <c r="AVS87" s="12"/>
      <c r="AVT87" s="12"/>
      <c r="AVU87" s="12"/>
      <c r="AVV87" s="12"/>
      <c r="AVW87" s="12"/>
      <c r="AVX87" s="12"/>
      <c r="AVY87" s="12"/>
      <c r="AVZ87" s="12"/>
      <c r="AWA87" s="12"/>
      <c r="AWB87" s="12"/>
      <c r="AWC87" s="11"/>
      <c r="AWD87" s="15"/>
      <c r="AWE87" s="13"/>
      <c r="AWF87" s="14"/>
      <c r="AWG87" s="14"/>
      <c r="AWH87" s="12"/>
      <c r="AWI87" s="12"/>
      <c r="AWJ87" s="12"/>
      <c r="AWK87" s="12"/>
      <c r="AWL87" s="12"/>
      <c r="AWM87" s="12"/>
      <c r="AWN87" s="12"/>
      <c r="AWO87" s="12"/>
      <c r="AWP87" s="12"/>
      <c r="AWQ87" s="12"/>
      <c r="AWR87" s="12"/>
      <c r="AWS87" s="12"/>
      <c r="AWT87" s="11"/>
      <c r="AWU87" s="15"/>
      <c r="AWV87" s="13"/>
      <c r="AWW87" s="14"/>
      <c r="AWX87" s="14"/>
      <c r="AWY87" s="12"/>
      <c r="AWZ87" s="12"/>
      <c r="AXA87" s="12"/>
      <c r="AXB87" s="12"/>
      <c r="AXC87" s="12"/>
      <c r="AXD87" s="12"/>
      <c r="AXE87" s="12"/>
      <c r="AXF87" s="12"/>
      <c r="AXG87" s="12"/>
      <c r="AXH87" s="12"/>
      <c r="AXI87" s="12"/>
      <c r="AXJ87" s="12"/>
      <c r="AXK87" s="11"/>
      <c r="AXL87" s="15"/>
      <c r="AXM87" s="13"/>
      <c r="AXN87" s="14"/>
      <c r="AXO87" s="14"/>
      <c r="AXP87" s="12"/>
      <c r="AXQ87" s="12"/>
      <c r="AXR87" s="12"/>
      <c r="AXS87" s="12"/>
      <c r="AXT87" s="12"/>
      <c r="AXU87" s="12"/>
      <c r="AXV87" s="12"/>
      <c r="AXW87" s="12"/>
      <c r="AXX87" s="12"/>
      <c r="AXY87" s="12"/>
      <c r="AXZ87" s="12"/>
      <c r="AYA87" s="12"/>
      <c r="AYB87" s="11"/>
      <c r="AYC87" s="15"/>
      <c r="AYD87" s="13"/>
      <c r="AYE87" s="14"/>
      <c r="AYF87" s="14"/>
      <c r="AYG87" s="12"/>
      <c r="AYH87" s="12"/>
      <c r="AYI87" s="12"/>
      <c r="AYJ87" s="12"/>
      <c r="AYK87" s="12"/>
      <c r="AYL87" s="12"/>
      <c r="AYM87" s="12"/>
      <c r="AYN87" s="12"/>
      <c r="AYO87" s="12"/>
      <c r="AYP87" s="12"/>
      <c r="AYQ87" s="12"/>
      <c r="AYR87" s="12"/>
      <c r="AYS87" s="11"/>
      <c r="AYT87" s="15"/>
      <c r="AYU87" s="13"/>
      <c r="AYV87" s="14"/>
      <c r="AYW87" s="14"/>
      <c r="AYX87" s="12"/>
      <c r="AYY87" s="12"/>
      <c r="AYZ87" s="12"/>
      <c r="AZA87" s="12"/>
      <c r="AZB87" s="12"/>
      <c r="AZC87" s="12"/>
      <c r="AZD87" s="12"/>
      <c r="AZE87" s="12"/>
      <c r="AZF87" s="12"/>
      <c r="AZG87" s="12"/>
      <c r="AZH87" s="12"/>
      <c r="AZI87" s="12"/>
      <c r="AZJ87" s="11"/>
      <c r="AZK87" s="15"/>
      <c r="AZL87" s="13"/>
      <c r="AZM87" s="14"/>
      <c r="AZN87" s="14"/>
      <c r="AZO87" s="12"/>
      <c r="AZP87" s="12"/>
      <c r="AZQ87" s="12"/>
      <c r="AZR87" s="12"/>
      <c r="AZS87" s="12"/>
      <c r="AZT87" s="12"/>
      <c r="AZU87" s="12"/>
      <c r="AZV87" s="12"/>
      <c r="AZW87" s="12"/>
      <c r="AZX87" s="12"/>
      <c r="AZY87" s="12"/>
      <c r="AZZ87" s="12"/>
      <c r="BAA87" s="11"/>
      <c r="BAB87" s="15"/>
      <c r="BAC87" s="13"/>
      <c r="BAD87" s="14"/>
      <c r="BAE87" s="14"/>
      <c r="BAF87" s="12"/>
      <c r="BAG87" s="12"/>
      <c r="BAH87" s="12"/>
      <c r="BAI87" s="12"/>
      <c r="BAJ87" s="12"/>
      <c r="BAK87" s="12"/>
      <c r="BAL87" s="12"/>
      <c r="BAM87" s="12"/>
      <c r="BAN87" s="12"/>
      <c r="BAO87" s="12"/>
      <c r="BAP87" s="12"/>
      <c r="BAQ87" s="12"/>
      <c r="BAR87" s="11"/>
      <c r="BAS87" s="15"/>
      <c r="BAT87" s="13"/>
      <c r="BAU87" s="14"/>
      <c r="BAV87" s="14"/>
      <c r="BAW87" s="12"/>
      <c r="BAX87" s="12"/>
      <c r="BAY87" s="12"/>
      <c r="BAZ87" s="12"/>
      <c r="BBA87" s="12"/>
      <c r="BBB87" s="12"/>
      <c r="BBC87" s="12"/>
      <c r="BBD87" s="12"/>
      <c r="BBE87" s="12"/>
      <c r="BBF87" s="12"/>
      <c r="BBG87" s="12"/>
      <c r="BBH87" s="12"/>
      <c r="BBI87" s="11"/>
      <c r="BBJ87" s="15"/>
      <c r="BBK87" s="13"/>
      <c r="BBL87" s="14"/>
      <c r="BBM87" s="14"/>
      <c r="BBN87" s="12"/>
      <c r="BBO87" s="12"/>
      <c r="BBP87" s="12"/>
      <c r="BBQ87" s="12"/>
      <c r="BBR87" s="12"/>
      <c r="BBS87" s="12"/>
      <c r="BBT87" s="12"/>
      <c r="BBU87" s="12"/>
      <c r="BBV87" s="12"/>
      <c r="BBW87" s="12"/>
      <c r="BBX87" s="12"/>
      <c r="BBY87" s="12"/>
      <c r="BBZ87" s="11"/>
      <c r="BCA87" s="15"/>
      <c r="BCB87" s="13"/>
      <c r="BCC87" s="14"/>
      <c r="BCD87" s="14"/>
      <c r="BCE87" s="12"/>
      <c r="BCF87" s="12"/>
      <c r="BCG87" s="12"/>
      <c r="BCH87" s="12"/>
      <c r="BCI87" s="12"/>
      <c r="BCJ87" s="12"/>
      <c r="BCK87" s="12"/>
      <c r="BCL87" s="12"/>
      <c r="BCM87" s="12"/>
      <c r="BCN87" s="12"/>
      <c r="BCO87" s="12"/>
      <c r="BCP87" s="12"/>
      <c r="BCQ87" s="11"/>
      <c r="BCR87" s="15"/>
      <c r="BCS87" s="13"/>
      <c r="BCT87" s="14"/>
      <c r="BCU87" s="14"/>
      <c r="BCV87" s="12"/>
      <c r="BCW87" s="12"/>
      <c r="BCX87" s="12"/>
      <c r="BCY87" s="12"/>
      <c r="BCZ87" s="12"/>
      <c r="BDA87" s="12"/>
      <c r="BDB87" s="12"/>
      <c r="BDC87" s="12"/>
      <c r="BDD87" s="12"/>
      <c r="BDE87" s="12"/>
      <c r="BDF87" s="12"/>
      <c r="BDG87" s="12"/>
      <c r="BDH87" s="11"/>
      <c r="BDI87" s="15"/>
      <c r="BDJ87" s="13"/>
      <c r="BDK87" s="14"/>
      <c r="BDL87" s="14"/>
      <c r="BDM87" s="12"/>
      <c r="BDN87" s="12"/>
      <c r="BDO87" s="12"/>
      <c r="BDP87" s="12"/>
      <c r="BDQ87" s="12"/>
      <c r="BDR87" s="12"/>
      <c r="BDS87" s="12"/>
      <c r="BDT87" s="12"/>
      <c r="BDU87" s="12"/>
      <c r="BDV87" s="12"/>
      <c r="BDW87" s="12"/>
      <c r="BDX87" s="12"/>
      <c r="BDY87" s="11"/>
      <c r="BDZ87" s="15"/>
      <c r="BEA87" s="13"/>
      <c r="BEB87" s="14"/>
      <c r="BEC87" s="14"/>
      <c r="BED87" s="12"/>
      <c r="BEE87" s="12"/>
      <c r="BEF87" s="12"/>
      <c r="BEG87" s="12"/>
      <c r="BEH87" s="12"/>
      <c r="BEI87" s="12"/>
      <c r="BEJ87" s="12"/>
      <c r="BEK87" s="12"/>
      <c r="BEL87" s="12"/>
      <c r="BEM87" s="12"/>
      <c r="BEN87" s="12"/>
      <c r="BEO87" s="12"/>
      <c r="BEP87" s="11"/>
      <c r="BEQ87" s="15"/>
      <c r="BER87" s="13"/>
      <c r="BES87" s="14"/>
      <c r="BET87" s="14"/>
      <c r="BEU87" s="12"/>
      <c r="BEV87" s="12"/>
      <c r="BEW87" s="12"/>
      <c r="BEX87" s="12"/>
      <c r="BEY87" s="12"/>
      <c r="BEZ87" s="12"/>
      <c r="BFA87" s="12"/>
      <c r="BFB87" s="12"/>
      <c r="BFC87" s="12"/>
      <c r="BFD87" s="12"/>
      <c r="BFE87" s="12"/>
      <c r="BFF87" s="12"/>
      <c r="BFG87" s="11"/>
      <c r="BFH87" s="15"/>
      <c r="BFI87" s="13"/>
      <c r="BFJ87" s="14"/>
      <c r="BFK87" s="14"/>
      <c r="BFL87" s="12"/>
      <c r="BFM87" s="12"/>
      <c r="BFN87" s="12"/>
      <c r="BFO87" s="12"/>
      <c r="BFP87" s="12"/>
      <c r="BFQ87" s="12"/>
      <c r="BFR87" s="12"/>
      <c r="BFS87" s="12"/>
      <c r="BFT87" s="12"/>
      <c r="BFU87" s="12"/>
      <c r="BFV87" s="12"/>
      <c r="BFW87" s="12"/>
      <c r="BFX87" s="11"/>
      <c r="BFY87" s="15"/>
      <c r="BFZ87" s="13"/>
      <c r="BGA87" s="14"/>
      <c r="BGB87" s="14"/>
      <c r="BGC87" s="12"/>
      <c r="BGD87" s="12"/>
      <c r="BGE87" s="12"/>
      <c r="BGF87" s="12"/>
      <c r="BGG87" s="12"/>
      <c r="BGH87" s="12"/>
      <c r="BGI87" s="12"/>
      <c r="BGJ87" s="12"/>
      <c r="BGK87" s="12"/>
      <c r="BGL87" s="12"/>
      <c r="BGM87" s="12"/>
      <c r="BGN87" s="12"/>
      <c r="BGO87" s="11"/>
      <c r="BGP87" s="15"/>
      <c r="BGQ87" s="13"/>
      <c r="BGR87" s="14"/>
      <c r="BGS87" s="14"/>
      <c r="BGT87" s="12"/>
      <c r="BGU87" s="12"/>
      <c r="BGV87" s="12"/>
      <c r="BGW87" s="12"/>
      <c r="BGX87" s="12"/>
      <c r="BGY87" s="12"/>
      <c r="BGZ87" s="12"/>
      <c r="BHA87" s="12"/>
      <c r="BHB87" s="12"/>
      <c r="BHC87" s="12"/>
      <c r="BHD87" s="12"/>
      <c r="BHE87" s="12"/>
      <c r="BHF87" s="11"/>
      <c r="BHG87" s="15"/>
      <c r="BHH87" s="13"/>
      <c r="BHI87" s="14"/>
      <c r="BHJ87" s="14"/>
      <c r="BHK87" s="12"/>
      <c r="BHL87" s="12"/>
      <c r="BHM87" s="12"/>
      <c r="BHN87" s="12"/>
      <c r="BHO87" s="12"/>
      <c r="BHP87" s="12"/>
      <c r="BHQ87" s="12"/>
      <c r="BHR87" s="12"/>
      <c r="BHS87" s="12"/>
      <c r="BHT87" s="12"/>
      <c r="BHU87" s="12"/>
      <c r="BHV87" s="12"/>
      <c r="BHW87" s="11"/>
      <c r="BHX87" s="15"/>
      <c r="BHY87" s="13"/>
      <c r="BHZ87" s="14"/>
      <c r="BIA87" s="14"/>
      <c r="BIB87" s="12"/>
      <c r="BIC87" s="12"/>
      <c r="BID87" s="12"/>
      <c r="BIE87" s="12"/>
      <c r="BIF87" s="12"/>
      <c r="BIG87" s="12"/>
      <c r="BIH87" s="12"/>
      <c r="BII87" s="12"/>
      <c r="BIJ87" s="12"/>
      <c r="BIK87" s="12"/>
      <c r="BIL87" s="12"/>
      <c r="BIM87" s="12"/>
      <c r="BIN87" s="11"/>
      <c r="BIO87" s="15"/>
      <c r="BIP87" s="13"/>
      <c r="BIQ87" s="14"/>
      <c r="BIR87" s="14"/>
      <c r="BIS87" s="12"/>
      <c r="BIT87" s="12"/>
      <c r="BIU87" s="12"/>
      <c r="BIV87" s="12"/>
      <c r="BIW87" s="12"/>
      <c r="BIX87" s="12"/>
      <c r="BIY87" s="12"/>
      <c r="BIZ87" s="12"/>
      <c r="BJA87" s="12"/>
      <c r="BJB87" s="12"/>
      <c r="BJC87" s="12"/>
      <c r="BJD87" s="12"/>
      <c r="BJE87" s="11"/>
      <c r="BJF87" s="15"/>
      <c r="BJG87" s="13"/>
      <c r="BJH87" s="14"/>
      <c r="BJI87" s="14"/>
      <c r="BJJ87" s="12"/>
      <c r="BJK87" s="12"/>
      <c r="BJL87" s="12"/>
      <c r="BJM87" s="12"/>
      <c r="BJN87" s="12"/>
      <c r="BJO87" s="12"/>
      <c r="BJP87" s="12"/>
      <c r="BJQ87" s="12"/>
      <c r="BJR87" s="12"/>
      <c r="BJS87" s="12"/>
      <c r="BJT87" s="12"/>
      <c r="BJU87" s="12"/>
      <c r="BJV87" s="11"/>
      <c r="BJW87" s="15"/>
      <c r="BJX87" s="13"/>
      <c r="BJY87" s="14"/>
      <c r="BJZ87" s="14"/>
      <c r="BKA87" s="12"/>
      <c r="BKB87" s="12"/>
      <c r="BKC87" s="12"/>
      <c r="BKD87" s="12"/>
      <c r="BKE87" s="12"/>
      <c r="BKF87" s="12"/>
      <c r="BKG87" s="12"/>
      <c r="BKH87" s="12"/>
      <c r="BKI87" s="12"/>
      <c r="BKJ87" s="12"/>
      <c r="BKK87" s="12"/>
      <c r="BKL87" s="12"/>
      <c r="BKM87" s="11"/>
      <c r="BKN87" s="15"/>
      <c r="BKO87" s="13"/>
      <c r="BKP87" s="14"/>
      <c r="BKQ87" s="14"/>
      <c r="BKR87" s="12"/>
      <c r="BKS87" s="12"/>
      <c r="BKT87" s="12"/>
      <c r="BKU87" s="12"/>
      <c r="BKV87" s="12"/>
      <c r="BKW87" s="12"/>
      <c r="BKX87" s="12"/>
      <c r="BKY87" s="12"/>
      <c r="BKZ87" s="12"/>
      <c r="BLA87" s="12"/>
      <c r="BLB87" s="12"/>
      <c r="BLC87" s="12"/>
      <c r="BLD87" s="11"/>
      <c r="BLE87" s="15"/>
      <c r="BLF87" s="13"/>
      <c r="BLG87" s="14"/>
      <c r="BLH87" s="14"/>
      <c r="BLI87" s="12"/>
      <c r="BLJ87" s="12"/>
      <c r="BLK87" s="12"/>
      <c r="BLL87" s="12"/>
      <c r="BLM87" s="12"/>
      <c r="BLN87" s="12"/>
      <c r="BLO87" s="12"/>
      <c r="BLP87" s="12"/>
      <c r="BLQ87" s="12"/>
      <c r="BLR87" s="12"/>
      <c r="BLS87" s="12"/>
      <c r="BLT87" s="12"/>
      <c r="BLU87" s="11"/>
      <c r="BLV87" s="15"/>
      <c r="BLW87" s="13"/>
      <c r="BLX87" s="14"/>
      <c r="BLY87" s="14"/>
      <c r="BLZ87" s="12"/>
      <c r="BMA87" s="12"/>
      <c r="BMB87" s="12"/>
      <c r="BMC87" s="12"/>
      <c r="BMD87" s="12"/>
      <c r="BME87" s="12"/>
      <c r="BMF87" s="12"/>
      <c r="BMG87" s="12"/>
      <c r="BMH87" s="12"/>
      <c r="BMI87" s="12"/>
      <c r="BMJ87" s="12"/>
      <c r="BMK87" s="12"/>
      <c r="BML87" s="11"/>
      <c r="BMM87" s="15"/>
      <c r="BMN87" s="13"/>
      <c r="BMO87" s="14"/>
      <c r="BMP87" s="14"/>
      <c r="BMQ87" s="12"/>
      <c r="BMR87" s="12"/>
      <c r="BMS87" s="12"/>
      <c r="BMT87" s="12"/>
      <c r="BMU87" s="12"/>
      <c r="BMV87" s="12"/>
      <c r="BMW87" s="12"/>
      <c r="BMX87" s="12"/>
      <c r="BMY87" s="12"/>
      <c r="BMZ87" s="12"/>
      <c r="BNA87" s="12"/>
      <c r="BNB87" s="12"/>
      <c r="BNC87" s="11"/>
      <c r="BND87" s="15"/>
      <c r="BNE87" s="13"/>
      <c r="BNF87" s="14"/>
      <c r="BNG87" s="14"/>
      <c r="BNH87" s="12"/>
      <c r="BNI87" s="12"/>
      <c r="BNJ87" s="12"/>
      <c r="BNK87" s="12"/>
      <c r="BNL87" s="12"/>
      <c r="BNM87" s="12"/>
      <c r="BNN87" s="12"/>
      <c r="BNO87" s="12"/>
      <c r="BNP87" s="12"/>
      <c r="BNQ87" s="12"/>
      <c r="BNR87" s="12"/>
      <c r="BNS87" s="12"/>
      <c r="BNT87" s="11"/>
      <c r="BNU87" s="15"/>
      <c r="BNV87" s="13"/>
      <c r="BNW87" s="14"/>
      <c r="BNX87" s="14"/>
      <c r="BNY87" s="12"/>
      <c r="BNZ87" s="12"/>
      <c r="BOA87" s="12"/>
      <c r="BOB87" s="12"/>
      <c r="BOC87" s="12"/>
      <c r="BOD87" s="12"/>
      <c r="BOE87" s="12"/>
      <c r="BOF87" s="12"/>
      <c r="BOG87" s="12"/>
      <c r="BOH87" s="12"/>
      <c r="BOI87" s="12"/>
      <c r="BOJ87" s="12"/>
      <c r="BOK87" s="11"/>
      <c r="BOL87" s="15"/>
      <c r="BOM87" s="13"/>
      <c r="BON87" s="14"/>
      <c r="BOO87" s="14"/>
      <c r="BOP87" s="12"/>
      <c r="BOQ87" s="12"/>
      <c r="BOR87" s="12"/>
      <c r="BOS87" s="12"/>
      <c r="BOT87" s="12"/>
      <c r="BOU87" s="12"/>
      <c r="BOV87" s="12"/>
      <c r="BOW87" s="12"/>
      <c r="BOX87" s="12"/>
      <c r="BOY87" s="12"/>
      <c r="BOZ87" s="12"/>
      <c r="BPA87" s="12"/>
      <c r="BPB87" s="11"/>
      <c r="BPC87" s="15"/>
      <c r="BPD87" s="13"/>
      <c r="BPE87" s="14"/>
      <c r="BPF87" s="14"/>
      <c r="BPG87" s="12"/>
      <c r="BPH87" s="12"/>
      <c r="BPI87" s="12"/>
      <c r="BPJ87" s="12"/>
      <c r="BPK87" s="12"/>
      <c r="BPL87" s="12"/>
      <c r="BPM87" s="12"/>
      <c r="BPN87" s="12"/>
      <c r="BPO87" s="12"/>
      <c r="BPP87" s="12"/>
      <c r="BPQ87" s="12"/>
      <c r="BPR87" s="12"/>
      <c r="BPS87" s="11"/>
      <c r="BPT87" s="15"/>
      <c r="BPU87" s="13"/>
      <c r="BPV87" s="14"/>
      <c r="BPW87" s="14"/>
      <c r="BPX87" s="12"/>
      <c r="BPY87" s="12"/>
      <c r="BPZ87" s="12"/>
      <c r="BQA87" s="12"/>
      <c r="BQB87" s="12"/>
      <c r="BQC87" s="12"/>
      <c r="BQD87" s="12"/>
      <c r="BQE87" s="12"/>
      <c r="BQF87" s="12"/>
      <c r="BQG87" s="12"/>
      <c r="BQH87" s="12"/>
      <c r="BQI87" s="12"/>
      <c r="BQJ87" s="11"/>
      <c r="BQK87" s="15"/>
      <c r="BQL87" s="13"/>
      <c r="BQM87" s="14"/>
      <c r="BQN87" s="14"/>
      <c r="BQO87" s="12"/>
      <c r="BQP87" s="12"/>
      <c r="BQQ87" s="12"/>
      <c r="BQR87" s="12"/>
      <c r="BQS87" s="12"/>
      <c r="BQT87" s="12"/>
      <c r="BQU87" s="12"/>
      <c r="BQV87" s="12"/>
      <c r="BQW87" s="12"/>
      <c r="BQX87" s="12"/>
      <c r="BQY87" s="12"/>
      <c r="BQZ87" s="12"/>
      <c r="BRA87" s="11"/>
      <c r="BRB87" s="15"/>
      <c r="BRC87" s="13"/>
      <c r="BRD87" s="14"/>
      <c r="BRE87" s="14"/>
      <c r="BRF87" s="12"/>
      <c r="BRG87" s="12"/>
      <c r="BRH87" s="12"/>
      <c r="BRI87" s="12"/>
      <c r="BRJ87" s="12"/>
      <c r="BRK87" s="12"/>
      <c r="BRL87" s="12"/>
      <c r="BRM87" s="12"/>
      <c r="BRN87" s="12"/>
      <c r="BRO87" s="12"/>
      <c r="BRP87" s="12"/>
      <c r="BRQ87" s="12"/>
      <c r="BRR87" s="11"/>
      <c r="BRS87" s="15"/>
      <c r="BRT87" s="13"/>
      <c r="BRU87" s="14"/>
      <c r="BRV87" s="14"/>
      <c r="BRW87" s="12"/>
      <c r="BRX87" s="12"/>
      <c r="BRY87" s="12"/>
      <c r="BRZ87" s="12"/>
      <c r="BSA87" s="12"/>
      <c r="BSB87" s="12"/>
      <c r="BSC87" s="12"/>
      <c r="BSD87" s="12"/>
      <c r="BSE87" s="12"/>
      <c r="BSF87" s="12"/>
      <c r="BSG87" s="12"/>
      <c r="BSH87" s="12"/>
      <c r="BSI87" s="11"/>
      <c r="BSJ87" s="15"/>
      <c r="BSK87" s="13"/>
      <c r="BSL87" s="14"/>
      <c r="BSM87" s="14"/>
      <c r="BSN87" s="12"/>
      <c r="BSO87" s="12"/>
      <c r="BSP87" s="12"/>
      <c r="BSQ87" s="12"/>
      <c r="BSR87" s="12"/>
      <c r="BSS87" s="12"/>
      <c r="BST87" s="12"/>
      <c r="BSU87" s="12"/>
      <c r="BSV87" s="12"/>
      <c r="BSW87" s="12"/>
      <c r="BSX87" s="12"/>
      <c r="BSY87" s="12"/>
      <c r="BSZ87" s="11"/>
      <c r="BTA87" s="15"/>
      <c r="BTB87" s="13"/>
      <c r="BTC87" s="14"/>
      <c r="BTD87" s="14"/>
      <c r="BTE87" s="12"/>
      <c r="BTF87" s="12"/>
      <c r="BTG87" s="12"/>
      <c r="BTH87" s="12"/>
      <c r="BTI87" s="12"/>
      <c r="BTJ87" s="12"/>
      <c r="BTK87" s="12"/>
      <c r="BTL87" s="12"/>
      <c r="BTM87" s="12"/>
      <c r="BTN87" s="12"/>
      <c r="BTO87" s="12"/>
      <c r="BTP87" s="12"/>
      <c r="BTQ87" s="11"/>
      <c r="BTR87" s="15"/>
      <c r="BTS87" s="13"/>
      <c r="BTT87" s="14"/>
      <c r="BTU87" s="14"/>
      <c r="BTV87" s="12"/>
      <c r="BTW87" s="12"/>
      <c r="BTX87" s="12"/>
      <c r="BTY87" s="12"/>
      <c r="BTZ87" s="12"/>
      <c r="BUA87" s="12"/>
      <c r="BUB87" s="12"/>
      <c r="BUC87" s="12"/>
      <c r="BUD87" s="12"/>
      <c r="BUE87" s="12"/>
      <c r="BUF87" s="12"/>
      <c r="BUG87" s="12"/>
      <c r="BUH87" s="11"/>
      <c r="BUI87" s="15"/>
      <c r="BUJ87" s="13"/>
      <c r="BUK87" s="14"/>
      <c r="BUL87" s="14"/>
      <c r="BUM87" s="12"/>
      <c r="BUN87" s="12"/>
      <c r="BUO87" s="12"/>
      <c r="BUP87" s="12"/>
      <c r="BUQ87" s="12"/>
      <c r="BUR87" s="12"/>
      <c r="BUS87" s="12"/>
      <c r="BUT87" s="12"/>
      <c r="BUU87" s="12"/>
      <c r="BUV87" s="12"/>
      <c r="BUW87" s="12"/>
      <c r="BUX87" s="12"/>
      <c r="BUY87" s="11"/>
      <c r="BUZ87" s="15"/>
      <c r="BVA87" s="13"/>
      <c r="BVB87" s="14"/>
      <c r="BVC87" s="14"/>
      <c r="BVD87" s="12"/>
      <c r="BVE87" s="12"/>
      <c r="BVF87" s="12"/>
      <c r="BVG87" s="12"/>
      <c r="BVH87" s="12"/>
      <c r="BVI87" s="12"/>
      <c r="BVJ87" s="12"/>
      <c r="BVK87" s="12"/>
      <c r="BVL87" s="12"/>
      <c r="BVM87" s="12"/>
      <c r="BVN87" s="12"/>
      <c r="BVO87" s="12"/>
      <c r="BVP87" s="11"/>
      <c r="BVQ87" s="15"/>
      <c r="BVR87" s="13"/>
      <c r="BVS87" s="14"/>
      <c r="BVT87" s="14"/>
      <c r="BVU87" s="12"/>
      <c r="BVV87" s="12"/>
      <c r="BVW87" s="12"/>
      <c r="BVX87" s="12"/>
      <c r="BVY87" s="12"/>
      <c r="BVZ87" s="12"/>
      <c r="BWA87" s="12"/>
      <c r="BWB87" s="12"/>
      <c r="BWC87" s="12"/>
      <c r="BWD87" s="12"/>
      <c r="BWE87" s="12"/>
      <c r="BWF87" s="12"/>
      <c r="BWG87" s="11"/>
      <c r="BWH87" s="15"/>
      <c r="BWI87" s="13"/>
      <c r="BWJ87" s="14"/>
      <c r="BWK87" s="14"/>
      <c r="BWL87" s="12"/>
      <c r="BWM87" s="12"/>
      <c r="BWN87" s="12"/>
      <c r="BWO87" s="12"/>
      <c r="BWP87" s="12"/>
      <c r="BWQ87" s="12"/>
      <c r="BWR87" s="12"/>
      <c r="BWS87" s="12"/>
      <c r="BWT87" s="12"/>
      <c r="BWU87" s="12"/>
      <c r="BWV87" s="12"/>
      <c r="BWW87" s="12"/>
      <c r="BWX87" s="11"/>
      <c r="BWY87" s="15"/>
      <c r="BWZ87" s="13"/>
      <c r="BXA87" s="14"/>
      <c r="BXB87" s="14"/>
      <c r="BXC87" s="12"/>
      <c r="BXD87" s="12"/>
      <c r="BXE87" s="12"/>
      <c r="BXF87" s="12"/>
      <c r="BXG87" s="12"/>
      <c r="BXH87" s="12"/>
      <c r="BXI87" s="12"/>
      <c r="BXJ87" s="12"/>
      <c r="BXK87" s="12"/>
      <c r="BXL87" s="12"/>
      <c r="BXM87" s="12"/>
      <c r="BXN87" s="12"/>
      <c r="BXO87" s="11"/>
      <c r="BXP87" s="15"/>
      <c r="BXQ87" s="13"/>
      <c r="BXR87" s="14"/>
      <c r="BXS87" s="14"/>
      <c r="BXT87" s="12"/>
      <c r="BXU87" s="12"/>
      <c r="BXV87" s="12"/>
      <c r="BXW87" s="12"/>
      <c r="BXX87" s="12"/>
      <c r="BXY87" s="12"/>
      <c r="BXZ87" s="12"/>
      <c r="BYA87" s="12"/>
      <c r="BYB87" s="12"/>
      <c r="BYC87" s="12"/>
      <c r="BYD87" s="12"/>
      <c r="BYE87" s="12"/>
      <c r="BYF87" s="11"/>
      <c r="BYG87" s="15"/>
      <c r="BYH87" s="13"/>
      <c r="BYI87" s="14"/>
      <c r="BYJ87" s="14"/>
      <c r="BYK87" s="12"/>
      <c r="BYL87" s="12"/>
      <c r="BYM87" s="12"/>
      <c r="BYN87" s="12"/>
      <c r="BYO87" s="12"/>
      <c r="BYP87" s="12"/>
      <c r="BYQ87" s="12"/>
      <c r="BYR87" s="12"/>
      <c r="BYS87" s="12"/>
      <c r="BYT87" s="12"/>
      <c r="BYU87" s="12"/>
      <c r="BYV87" s="12"/>
      <c r="BYW87" s="11"/>
      <c r="BYX87" s="15"/>
      <c r="BYY87" s="13"/>
      <c r="BYZ87" s="14"/>
      <c r="BZA87" s="14"/>
      <c r="BZB87" s="12"/>
      <c r="BZC87" s="12"/>
      <c r="BZD87" s="12"/>
      <c r="BZE87" s="12"/>
      <c r="BZF87" s="12"/>
      <c r="BZG87" s="12"/>
      <c r="BZH87" s="12"/>
      <c r="BZI87" s="12"/>
      <c r="BZJ87" s="12"/>
      <c r="BZK87" s="12"/>
      <c r="BZL87" s="12"/>
      <c r="BZM87" s="12"/>
      <c r="BZN87" s="11"/>
      <c r="BZO87" s="15"/>
      <c r="BZP87" s="13"/>
      <c r="BZQ87" s="14"/>
      <c r="BZR87" s="14"/>
      <c r="BZS87" s="12"/>
      <c r="BZT87" s="12"/>
      <c r="BZU87" s="12"/>
      <c r="BZV87" s="12"/>
      <c r="BZW87" s="12"/>
      <c r="BZX87" s="12"/>
      <c r="BZY87" s="12"/>
      <c r="BZZ87" s="12"/>
      <c r="CAA87" s="12"/>
      <c r="CAB87" s="12"/>
      <c r="CAC87" s="12"/>
      <c r="CAD87" s="12"/>
      <c r="CAE87" s="11"/>
      <c r="CAF87" s="15"/>
      <c r="CAG87" s="13"/>
      <c r="CAH87" s="14"/>
      <c r="CAI87" s="14"/>
      <c r="CAJ87" s="12"/>
      <c r="CAK87" s="12"/>
      <c r="CAL87" s="12"/>
      <c r="CAM87" s="12"/>
      <c r="CAN87" s="12"/>
      <c r="CAO87" s="12"/>
      <c r="CAP87" s="12"/>
      <c r="CAQ87" s="12"/>
      <c r="CAR87" s="12"/>
      <c r="CAS87" s="12"/>
      <c r="CAT87" s="12"/>
      <c r="CAU87" s="12"/>
      <c r="CAV87" s="11"/>
      <c r="CAW87" s="15"/>
      <c r="CAX87" s="13"/>
      <c r="CAY87" s="14"/>
      <c r="CAZ87" s="14"/>
      <c r="CBA87" s="12"/>
      <c r="CBB87" s="12"/>
      <c r="CBC87" s="12"/>
      <c r="CBD87" s="12"/>
      <c r="CBE87" s="12"/>
      <c r="CBF87" s="12"/>
      <c r="CBG87" s="12"/>
      <c r="CBH87" s="12"/>
      <c r="CBI87" s="12"/>
      <c r="CBJ87" s="12"/>
      <c r="CBK87" s="12"/>
      <c r="CBL87" s="12"/>
      <c r="CBM87" s="11"/>
      <c r="CBN87" s="15"/>
      <c r="CBO87" s="13"/>
      <c r="CBP87" s="14"/>
      <c r="CBQ87" s="14"/>
      <c r="CBR87" s="12"/>
      <c r="CBS87" s="12"/>
      <c r="CBT87" s="12"/>
      <c r="CBU87" s="12"/>
      <c r="CBV87" s="12"/>
      <c r="CBW87" s="12"/>
      <c r="CBX87" s="12"/>
      <c r="CBY87" s="12"/>
      <c r="CBZ87" s="12"/>
      <c r="CCA87" s="12"/>
      <c r="CCB87" s="12"/>
      <c r="CCC87" s="12"/>
      <c r="CCD87" s="11"/>
      <c r="CCE87" s="15"/>
      <c r="CCF87" s="13"/>
      <c r="CCG87" s="14"/>
      <c r="CCH87" s="14"/>
      <c r="CCI87" s="12"/>
      <c r="CCJ87" s="12"/>
      <c r="CCK87" s="12"/>
      <c r="CCL87" s="12"/>
      <c r="CCM87" s="12"/>
      <c r="CCN87" s="12"/>
      <c r="CCO87" s="12"/>
      <c r="CCP87" s="12"/>
      <c r="CCQ87" s="12"/>
      <c r="CCR87" s="12"/>
      <c r="CCS87" s="12"/>
      <c r="CCT87" s="12"/>
      <c r="CCU87" s="11"/>
      <c r="CCV87" s="15"/>
      <c r="CCW87" s="13"/>
      <c r="CCX87" s="14"/>
      <c r="CCY87" s="14"/>
      <c r="CCZ87" s="12"/>
      <c r="CDA87" s="12"/>
      <c r="CDB87" s="12"/>
      <c r="CDC87" s="12"/>
      <c r="CDD87" s="12"/>
      <c r="CDE87" s="12"/>
      <c r="CDF87" s="12"/>
      <c r="CDG87" s="12"/>
      <c r="CDH87" s="12"/>
      <c r="CDI87" s="12"/>
      <c r="CDJ87" s="12"/>
      <c r="CDK87" s="12"/>
      <c r="CDL87" s="11"/>
      <c r="CDM87" s="15"/>
      <c r="CDN87" s="13"/>
      <c r="CDO87" s="14"/>
      <c r="CDP87" s="14"/>
      <c r="CDQ87" s="12"/>
      <c r="CDR87" s="12"/>
      <c r="CDS87" s="12"/>
      <c r="CDT87" s="12"/>
      <c r="CDU87" s="12"/>
      <c r="CDV87" s="12"/>
      <c r="CDW87" s="12"/>
      <c r="CDX87" s="12"/>
      <c r="CDY87" s="12"/>
      <c r="CDZ87" s="12"/>
      <c r="CEA87" s="12"/>
      <c r="CEB87" s="12"/>
      <c r="CEC87" s="11"/>
      <c r="CED87" s="15"/>
      <c r="CEE87" s="13"/>
      <c r="CEF87" s="14"/>
      <c r="CEG87" s="14"/>
      <c r="CEH87" s="12"/>
      <c r="CEI87" s="12"/>
      <c r="CEJ87" s="12"/>
      <c r="CEK87" s="12"/>
      <c r="CEL87" s="12"/>
      <c r="CEM87" s="12"/>
      <c r="CEN87" s="12"/>
      <c r="CEO87" s="12"/>
      <c r="CEP87" s="12"/>
      <c r="CEQ87" s="12"/>
      <c r="CER87" s="12"/>
      <c r="CES87" s="12"/>
      <c r="CET87" s="11"/>
      <c r="CEU87" s="15"/>
      <c r="CEV87" s="13"/>
      <c r="CEW87" s="14"/>
      <c r="CEX87" s="14"/>
      <c r="CEY87" s="12"/>
      <c r="CEZ87" s="12"/>
      <c r="CFA87" s="12"/>
      <c r="CFB87" s="12"/>
      <c r="CFC87" s="12"/>
      <c r="CFD87" s="12"/>
      <c r="CFE87" s="12"/>
      <c r="CFF87" s="12"/>
      <c r="CFG87" s="12"/>
      <c r="CFH87" s="12"/>
      <c r="CFI87" s="12"/>
      <c r="CFJ87" s="12"/>
      <c r="CFK87" s="11"/>
      <c r="CFL87" s="15"/>
      <c r="CFM87" s="13"/>
      <c r="CFN87" s="14"/>
      <c r="CFO87" s="14"/>
      <c r="CFP87" s="12"/>
      <c r="CFQ87" s="12"/>
      <c r="CFR87" s="12"/>
      <c r="CFS87" s="12"/>
      <c r="CFT87" s="12"/>
      <c r="CFU87" s="12"/>
      <c r="CFV87" s="12"/>
      <c r="CFW87" s="12"/>
      <c r="CFX87" s="12"/>
      <c r="CFY87" s="12"/>
      <c r="CFZ87" s="12"/>
      <c r="CGA87" s="12"/>
      <c r="CGB87" s="11"/>
      <c r="CGC87" s="15"/>
      <c r="CGD87" s="13"/>
      <c r="CGE87" s="14"/>
      <c r="CGF87" s="14"/>
      <c r="CGG87" s="12"/>
      <c r="CGH87" s="12"/>
      <c r="CGI87" s="12"/>
      <c r="CGJ87" s="12"/>
      <c r="CGK87" s="12"/>
      <c r="CGL87" s="12"/>
      <c r="CGM87" s="12"/>
      <c r="CGN87" s="12"/>
      <c r="CGO87" s="12"/>
      <c r="CGP87" s="12"/>
      <c r="CGQ87" s="12"/>
      <c r="CGR87" s="12"/>
      <c r="CGS87" s="11"/>
      <c r="CGT87" s="15"/>
      <c r="CGU87" s="13"/>
      <c r="CGV87" s="14"/>
      <c r="CGW87" s="14"/>
      <c r="CGX87" s="12"/>
      <c r="CGY87" s="12"/>
      <c r="CGZ87" s="12"/>
      <c r="CHA87" s="12"/>
      <c r="CHB87" s="12"/>
      <c r="CHC87" s="12"/>
      <c r="CHD87" s="12"/>
      <c r="CHE87" s="12"/>
      <c r="CHF87" s="12"/>
      <c r="CHG87" s="12"/>
      <c r="CHH87" s="12"/>
      <c r="CHI87" s="12"/>
      <c r="CHJ87" s="11"/>
      <c r="CHK87" s="15"/>
      <c r="CHL87" s="13"/>
      <c r="CHM87" s="14"/>
      <c r="CHN87" s="14"/>
      <c r="CHO87" s="12"/>
      <c r="CHP87" s="12"/>
      <c r="CHQ87" s="12"/>
      <c r="CHR87" s="12"/>
      <c r="CHS87" s="12"/>
      <c r="CHT87" s="12"/>
      <c r="CHU87" s="12"/>
      <c r="CHV87" s="12"/>
      <c r="CHW87" s="12"/>
      <c r="CHX87" s="12"/>
      <c r="CHY87" s="12"/>
      <c r="CHZ87" s="12"/>
      <c r="CIA87" s="11"/>
      <c r="CIB87" s="15"/>
      <c r="CIC87" s="13"/>
      <c r="CID87" s="14"/>
      <c r="CIE87" s="14"/>
      <c r="CIF87" s="12"/>
      <c r="CIG87" s="12"/>
      <c r="CIH87" s="12"/>
      <c r="CII87" s="12"/>
      <c r="CIJ87" s="12"/>
      <c r="CIK87" s="12"/>
      <c r="CIL87" s="12"/>
      <c r="CIM87" s="12"/>
      <c r="CIN87" s="12"/>
      <c r="CIO87" s="12"/>
      <c r="CIP87" s="12"/>
      <c r="CIQ87" s="12"/>
      <c r="CIR87" s="11"/>
      <c r="CIS87" s="15"/>
      <c r="CIT87" s="13"/>
      <c r="CIU87" s="14"/>
      <c r="CIV87" s="14"/>
      <c r="CIW87" s="12"/>
      <c r="CIX87" s="12"/>
      <c r="CIY87" s="12"/>
      <c r="CIZ87" s="12"/>
      <c r="CJA87" s="12"/>
      <c r="CJB87" s="12"/>
      <c r="CJC87" s="12"/>
      <c r="CJD87" s="12"/>
      <c r="CJE87" s="12"/>
      <c r="CJF87" s="12"/>
      <c r="CJG87" s="12"/>
      <c r="CJH87" s="12"/>
      <c r="CJI87" s="11"/>
      <c r="CJJ87" s="15"/>
      <c r="CJK87" s="13"/>
      <c r="CJL87" s="14"/>
      <c r="CJM87" s="14"/>
      <c r="CJN87" s="12"/>
      <c r="CJO87" s="12"/>
      <c r="CJP87" s="12"/>
      <c r="CJQ87" s="12"/>
      <c r="CJR87" s="12"/>
      <c r="CJS87" s="12"/>
      <c r="CJT87" s="12"/>
      <c r="CJU87" s="12"/>
      <c r="CJV87" s="12"/>
      <c r="CJW87" s="12"/>
      <c r="CJX87" s="12"/>
      <c r="CJY87" s="12"/>
      <c r="CJZ87" s="11"/>
      <c r="CKA87" s="15"/>
      <c r="CKB87" s="13"/>
      <c r="CKC87" s="14"/>
      <c r="CKD87" s="14"/>
      <c r="CKE87" s="12"/>
      <c r="CKF87" s="12"/>
      <c r="CKG87" s="12"/>
      <c r="CKH87" s="12"/>
      <c r="CKI87" s="12"/>
      <c r="CKJ87" s="12"/>
      <c r="CKK87" s="12"/>
      <c r="CKL87" s="12"/>
      <c r="CKM87" s="12"/>
      <c r="CKN87" s="12"/>
      <c r="CKO87" s="12"/>
      <c r="CKP87" s="12"/>
      <c r="CKQ87" s="11"/>
      <c r="CKR87" s="15"/>
      <c r="CKS87" s="13"/>
      <c r="CKT87" s="14"/>
      <c r="CKU87" s="14"/>
      <c r="CKV87" s="12"/>
      <c r="CKW87" s="12"/>
      <c r="CKX87" s="12"/>
      <c r="CKY87" s="12"/>
      <c r="CKZ87" s="12"/>
      <c r="CLA87" s="12"/>
      <c r="CLB87" s="12"/>
      <c r="CLC87" s="12"/>
      <c r="CLD87" s="12"/>
      <c r="CLE87" s="12"/>
      <c r="CLF87" s="12"/>
      <c r="CLG87" s="12"/>
      <c r="CLH87" s="11"/>
      <c r="CLI87" s="15"/>
      <c r="CLJ87" s="13"/>
      <c r="CLK87" s="14"/>
      <c r="CLL87" s="14"/>
      <c r="CLM87" s="12"/>
      <c r="CLN87" s="12"/>
      <c r="CLO87" s="12"/>
      <c r="CLP87" s="12"/>
      <c r="CLQ87" s="12"/>
      <c r="CLR87" s="12"/>
      <c r="CLS87" s="12"/>
      <c r="CLT87" s="12"/>
      <c r="CLU87" s="12"/>
      <c r="CLV87" s="12"/>
      <c r="CLW87" s="12"/>
      <c r="CLX87" s="12"/>
      <c r="CLY87" s="11"/>
      <c r="CLZ87" s="15"/>
      <c r="CMA87" s="13"/>
      <c r="CMB87" s="14"/>
      <c r="CMC87" s="14"/>
      <c r="CMD87" s="12"/>
      <c r="CME87" s="12"/>
      <c r="CMF87" s="12"/>
      <c r="CMG87" s="12"/>
      <c r="CMH87" s="12"/>
      <c r="CMI87" s="12"/>
      <c r="CMJ87" s="12"/>
      <c r="CMK87" s="12"/>
      <c r="CML87" s="12"/>
      <c r="CMM87" s="12"/>
      <c r="CMN87" s="12"/>
      <c r="CMO87" s="12"/>
      <c r="CMP87" s="11"/>
      <c r="CMQ87" s="15"/>
      <c r="CMR87" s="13"/>
      <c r="CMS87" s="14"/>
      <c r="CMT87" s="14"/>
      <c r="CMU87" s="12"/>
      <c r="CMV87" s="12"/>
      <c r="CMW87" s="12"/>
      <c r="CMX87" s="12"/>
      <c r="CMY87" s="12"/>
      <c r="CMZ87" s="12"/>
      <c r="CNA87" s="12"/>
      <c r="CNB87" s="12"/>
      <c r="CNC87" s="12"/>
      <c r="CND87" s="12"/>
      <c r="CNE87" s="12"/>
      <c r="CNF87" s="12"/>
      <c r="CNG87" s="11"/>
      <c r="CNH87" s="15"/>
      <c r="CNI87" s="13"/>
      <c r="CNJ87" s="14"/>
      <c r="CNK87" s="14"/>
      <c r="CNL87" s="12"/>
      <c r="CNM87" s="12"/>
      <c r="CNN87" s="12"/>
      <c r="CNO87" s="12"/>
      <c r="CNP87" s="12"/>
      <c r="CNQ87" s="12"/>
      <c r="CNR87" s="12"/>
      <c r="CNS87" s="12"/>
      <c r="CNT87" s="12"/>
      <c r="CNU87" s="12"/>
      <c r="CNV87" s="12"/>
      <c r="CNW87" s="12"/>
      <c r="CNX87" s="11"/>
      <c r="CNY87" s="15"/>
      <c r="CNZ87" s="13"/>
      <c r="COA87" s="14"/>
      <c r="COB87" s="14"/>
      <c r="COC87" s="12"/>
      <c r="COD87" s="12"/>
      <c r="COE87" s="12"/>
      <c r="COF87" s="12"/>
      <c r="COG87" s="12"/>
      <c r="COH87" s="12"/>
      <c r="COI87" s="12"/>
      <c r="COJ87" s="12"/>
      <c r="COK87" s="12"/>
      <c r="COL87" s="12"/>
      <c r="COM87" s="12"/>
      <c r="CON87" s="12"/>
      <c r="COO87" s="11"/>
      <c r="COP87" s="15"/>
      <c r="COQ87" s="13"/>
      <c r="COR87" s="14"/>
      <c r="COS87" s="14"/>
      <c r="COT87" s="12"/>
      <c r="COU87" s="12"/>
      <c r="COV87" s="12"/>
      <c r="COW87" s="12"/>
      <c r="COX87" s="12"/>
      <c r="COY87" s="12"/>
      <c r="COZ87" s="12"/>
      <c r="CPA87" s="12"/>
      <c r="CPB87" s="12"/>
      <c r="CPC87" s="12"/>
      <c r="CPD87" s="12"/>
      <c r="CPE87" s="12"/>
      <c r="CPF87" s="11"/>
      <c r="CPG87" s="15"/>
      <c r="CPH87" s="13"/>
      <c r="CPI87" s="14"/>
      <c r="CPJ87" s="14"/>
      <c r="CPK87" s="12"/>
      <c r="CPL87" s="12"/>
      <c r="CPM87" s="12"/>
      <c r="CPN87" s="12"/>
      <c r="CPO87" s="12"/>
      <c r="CPP87" s="12"/>
      <c r="CPQ87" s="12"/>
      <c r="CPR87" s="12"/>
      <c r="CPS87" s="12"/>
      <c r="CPT87" s="12"/>
      <c r="CPU87" s="12"/>
      <c r="CPV87" s="12"/>
      <c r="CPW87" s="11"/>
      <c r="CPX87" s="15"/>
      <c r="CPY87" s="13"/>
      <c r="CPZ87" s="14"/>
      <c r="CQA87" s="14"/>
      <c r="CQB87" s="12"/>
      <c r="CQC87" s="12"/>
      <c r="CQD87" s="12"/>
      <c r="CQE87" s="12"/>
      <c r="CQF87" s="12"/>
      <c r="CQG87" s="12"/>
      <c r="CQH87" s="12"/>
      <c r="CQI87" s="12"/>
      <c r="CQJ87" s="12"/>
      <c r="CQK87" s="12"/>
      <c r="CQL87" s="12"/>
      <c r="CQM87" s="12"/>
      <c r="CQN87" s="11"/>
      <c r="CQO87" s="15"/>
      <c r="CQP87" s="13"/>
      <c r="CQQ87" s="14"/>
      <c r="CQR87" s="14"/>
      <c r="CQS87" s="12"/>
      <c r="CQT87" s="12"/>
      <c r="CQU87" s="12"/>
      <c r="CQV87" s="12"/>
      <c r="CQW87" s="12"/>
      <c r="CQX87" s="12"/>
      <c r="CQY87" s="12"/>
      <c r="CQZ87" s="12"/>
      <c r="CRA87" s="12"/>
      <c r="CRB87" s="12"/>
      <c r="CRC87" s="12"/>
      <c r="CRD87" s="12"/>
      <c r="CRE87" s="11"/>
      <c r="CRF87" s="15"/>
      <c r="CRG87" s="13"/>
      <c r="CRH87" s="14"/>
      <c r="CRI87" s="14"/>
      <c r="CRJ87" s="12"/>
      <c r="CRK87" s="12"/>
      <c r="CRL87" s="12"/>
      <c r="CRM87" s="12"/>
      <c r="CRN87" s="12"/>
      <c r="CRO87" s="12"/>
      <c r="CRP87" s="12"/>
      <c r="CRQ87" s="12"/>
      <c r="CRR87" s="12"/>
      <c r="CRS87" s="12"/>
      <c r="CRT87" s="12"/>
      <c r="CRU87" s="12"/>
      <c r="CRV87" s="11"/>
      <c r="CRW87" s="15"/>
      <c r="CRX87" s="13"/>
      <c r="CRY87" s="14"/>
      <c r="CRZ87" s="14"/>
      <c r="CSA87" s="12"/>
      <c r="CSB87" s="12"/>
      <c r="CSC87" s="12"/>
      <c r="CSD87" s="12"/>
      <c r="CSE87" s="12"/>
      <c r="CSF87" s="12"/>
      <c r="CSG87" s="12"/>
      <c r="CSH87" s="12"/>
      <c r="CSI87" s="12"/>
      <c r="CSJ87" s="12"/>
      <c r="CSK87" s="12"/>
      <c r="CSL87" s="12"/>
      <c r="CSM87" s="11"/>
      <c r="CSN87" s="15"/>
      <c r="CSO87" s="13"/>
      <c r="CSP87" s="14"/>
      <c r="CSQ87" s="14"/>
      <c r="CSR87" s="12"/>
      <c r="CSS87" s="12"/>
      <c r="CST87" s="12"/>
      <c r="CSU87" s="12"/>
      <c r="CSV87" s="12"/>
      <c r="CSW87" s="12"/>
      <c r="CSX87" s="12"/>
      <c r="CSY87" s="12"/>
      <c r="CSZ87" s="12"/>
      <c r="CTA87" s="12"/>
      <c r="CTB87" s="12"/>
      <c r="CTC87" s="12"/>
      <c r="CTD87" s="11"/>
      <c r="CTE87" s="15"/>
      <c r="CTF87" s="13"/>
      <c r="CTG87" s="14"/>
      <c r="CTH87" s="14"/>
      <c r="CTI87" s="12"/>
      <c r="CTJ87" s="12"/>
      <c r="CTK87" s="12"/>
      <c r="CTL87" s="12"/>
      <c r="CTM87" s="12"/>
      <c r="CTN87" s="12"/>
      <c r="CTO87" s="12"/>
      <c r="CTP87" s="12"/>
      <c r="CTQ87" s="12"/>
      <c r="CTR87" s="12"/>
      <c r="CTS87" s="12"/>
      <c r="CTT87" s="12"/>
      <c r="CTU87" s="11"/>
      <c r="CTV87" s="15"/>
      <c r="CTW87" s="13"/>
      <c r="CTX87" s="14"/>
      <c r="CTY87" s="14"/>
      <c r="CTZ87" s="12"/>
      <c r="CUA87" s="12"/>
      <c r="CUB87" s="12"/>
      <c r="CUC87" s="12"/>
      <c r="CUD87" s="12"/>
      <c r="CUE87" s="12"/>
      <c r="CUF87" s="12"/>
      <c r="CUG87" s="12"/>
      <c r="CUH87" s="12"/>
      <c r="CUI87" s="12"/>
      <c r="CUJ87" s="12"/>
      <c r="CUK87" s="12"/>
      <c r="CUL87" s="11"/>
      <c r="CUM87" s="15"/>
      <c r="CUN87" s="13"/>
      <c r="CUO87" s="14"/>
      <c r="CUP87" s="14"/>
      <c r="CUQ87" s="12"/>
      <c r="CUR87" s="12"/>
      <c r="CUS87" s="12"/>
      <c r="CUT87" s="12"/>
      <c r="CUU87" s="12"/>
      <c r="CUV87" s="12"/>
      <c r="CUW87" s="12"/>
      <c r="CUX87" s="12"/>
      <c r="CUY87" s="12"/>
      <c r="CUZ87" s="12"/>
      <c r="CVA87" s="12"/>
      <c r="CVB87" s="12"/>
      <c r="CVC87" s="11"/>
      <c r="CVD87" s="15"/>
      <c r="CVE87" s="13"/>
      <c r="CVF87" s="14"/>
      <c r="CVG87" s="14"/>
      <c r="CVH87" s="12"/>
      <c r="CVI87" s="12"/>
      <c r="CVJ87" s="12"/>
      <c r="CVK87" s="12"/>
      <c r="CVL87" s="12"/>
      <c r="CVM87" s="12"/>
      <c r="CVN87" s="12"/>
      <c r="CVO87" s="12"/>
      <c r="CVP87" s="12"/>
      <c r="CVQ87" s="12"/>
      <c r="CVR87" s="12"/>
      <c r="CVS87" s="12"/>
      <c r="CVT87" s="11"/>
      <c r="CVU87" s="15"/>
      <c r="CVV87" s="13"/>
      <c r="CVW87" s="14"/>
      <c r="CVX87" s="14"/>
      <c r="CVY87" s="12"/>
      <c r="CVZ87" s="12"/>
      <c r="CWA87" s="12"/>
      <c r="CWB87" s="12"/>
      <c r="CWC87" s="12"/>
      <c r="CWD87" s="12"/>
      <c r="CWE87" s="12"/>
      <c r="CWF87" s="12"/>
      <c r="CWG87" s="12"/>
      <c r="CWH87" s="12"/>
      <c r="CWI87" s="12"/>
      <c r="CWJ87" s="12"/>
      <c r="CWK87" s="11"/>
      <c r="CWL87" s="15"/>
      <c r="CWM87" s="13"/>
      <c r="CWN87" s="14"/>
      <c r="CWO87" s="14"/>
      <c r="CWP87" s="12"/>
      <c r="CWQ87" s="12"/>
      <c r="CWR87" s="12"/>
      <c r="CWS87" s="12"/>
      <c r="CWT87" s="12"/>
      <c r="CWU87" s="12"/>
      <c r="CWV87" s="12"/>
      <c r="CWW87" s="12"/>
      <c r="CWX87" s="12"/>
      <c r="CWY87" s="12"/>
      <c r="CWZ87" s="12"/>
      <c r="CXA87" s="12"/>
      <c r="CXB87" s="11"/>
      <c r="CXC87" s="15"/>
      <c r="CXD87" s="13"/>
      <c r="CXE87" s="14"/>
      <c r="CXF87" s="14"/>
      <c r="CXG87" s="12"/>
      <c r="CXH87" s="12"/>
      <c r="CXI87" s="12"/>
      <c r="CXJ87" s="12"/>
      <c r="CXK87" s="12"/>
      <c r="CXL87" s="12"/>
      <c r="CXM87" s="12"/>
      <c r="CXN87" s="12"/>
      <c r="CXO87" s="12"/>
      <c r="CXP87" s="12"/>
      <c r="CXQ87" s="12"/>
      <c r="CXR87" s="12"/>
      <c r="CXS87" s="11"/>
      <c r="CXT87" s="15"/>
      <c r="CXU87" s="13"/>
      <c r="CXV87" s="14"/>
      <c r="CXW87" s="14"/>
      <c r="CXX87" s="12"/>
      <c r="CXY87" s="12"/>
      <c r="CXZ87" s="12"/>
      <c r="CYA87" s="12"/>
      <c r="CYB87" s="12"/>
      <c r="CYC87" s="12"/>
      <c r="CYD87" s="12"/>
      <c r="CYE87" s="12"/>
      <c r="CYF87" s="12"/>
      <c r="CYG87" s="12"/>
      <c r="CYH87" s="12"/>
      <c r="CYI87" s="12"/>
      <c r="CYJ87" s="11"/>
      <c r="CYK87" s="15"/>
      <c r="CYL87" s="13"/>
      <c r="CYM87" s="14"/>
      <c r="CYN87" s="14"/>
      <c r="CYO87" s="12"/>
      <c r="CYP87" s="12"/>
      <c r="CYQ87" s="12"/>
      <c r="CYR87" s="12"/>
      <c r="CYS87" s="12"/>
      <c r="CYT87" s="12"/>
      <c r="CYU87" s="12"/>
      <c r="CYV87" s="12"/>
      <c r="CYW87" s="12"/>
      <c r="CYX87" s="12"/>
      <c r="CYY87" s="12"/>
      <c r="CYZ87" s="12"/>
      <c r="CZA87" s="11"/>
      <c r="CZB87" s="15"/>
      <c r="CZC87" s="13"/>
      <c r="CZD87" s="14"/>
      <c r="CZE87" s="14"/>
      <c r="CZF87" s="12"/>
      <c r="CZG87" s="12"/>
      <c r="CZH87" s="12"/>
      <c r="CZI87" s="12"/>
      <c r="CZJ87" s="12"/>
      <c r="CZK87" s="12"/>
      <c r="CZL87" s="12"/>
      <c r="CZM87" s="12"/>
      <c r="CZN87" s="12"/>
      <c r="CZO87" s="12"/>
      <c r="CZP87" s="12"/>
      <c r="CZQ87" s="12"/>
      <c r="CZR87" s="11"/>
      <c r="CZS87" s="15"/>
      <c r="CZT87" s="13"/>
      <c r="CZU87" s="14"/>
      <c r="CZV87" s="14"/>
      <c r="CZW87" s="12"/>
      <c r="CZX87" s="12"/>
      <c r="CZY87" s="12"/>
      <c r="CZZ87" s="12"/>
      <c r="DAA87" s="12"/>
      <c r="DAB87" s="12"/>
      <c r="DAC87" s="12"/>
      <c r="DAD87" s="12"/>
      <c r="DAE87" s="12"/>
      <c r="DAF87" s="12"/>
      <c r="DAG87" s="12"/>
      <c r="DAH87" s="12"/>
      <c r="DAI87" s="11"/>
      <c r="DAJ87" s="15"/>
      <c r="DAK87" s="13"/>
      <c r="DAL87" s="14"/>
      <c r="DAM87" s="14"/>
      <c r="DAN87" s="12"/>
      <c r="DAO87" s="12"/>
      <c r="DAP87" s="12"/>
      <c r="DAQ87" s="12"/>
      <c r="DAR87" s="12"/>
      <c r="DAS87" s="12"/>
      <c r="DAT87" s="12"/>
      <c r="DAU87" s="12"/>
      <c r="DAV87" s="12"/>
      <c r="DAW87" s="12"/>
      <c r="DAX87" s="12"/>
      <c r="DAY87" s="12"/>
      <c r="DAZ87" s="11"/>
      <c r="DBA87" s="15"/>
      <c r="DBB87" s="13"/>
      <c r="DBC87" s="14"/>
      <c r="DBD87" s="14"/>
      <c r="DBE87" s="12"/>
      <c r="DBF87" s="12"/>
      <c r="DBG87" s="12"/>
      <c r="DBH87" s="12"/>
      <c r="DBI87" s="12"/>
      <c r="DBJ87" s="12"/>
      <c r="DBK87" s="12"/>
      <c r="DBL87" s="12"/>
      <c r="DBM87" s="12"/>
      <c r="DBN87" s="12"/>
      <c r="DBO87" s="12"/>
      <c r="DBP87" s="12"/>
      <c r="DBQ87" s="11"/>
      <c r="DBR87" s="15"/>
      <c r="DBS87" s="13"/>
      <c r="DBT87" s="14"/>
      <c r="DBU87" s="14"/>
      <c r="DBV87" s="12"/>
      <c r="DBW87" s="12"/>
      <c r="DBX87" s="12"/>
      <c r="DBY87" s="12"/>
      <c r="DBZ87" s="12"/>
      <c r="DCA87" s="12"/>
      <c r="DCB87" s="12"/>
      <c r="DCC87" s="12"/>
      <c r="DCD87" s="12"/>
      <c r="DCE87" s="12"/>
      <c r="DCF87" s="12"/>
      <c r="DCG87" s="12"/>
      <c r="DCH87" s="11"/>
      <c r="DCI87" s="15"/>
      <c r="DCJ87" s="13"/>
      <c r="DCK87" s="14"/>
      <c r="DCL87" s="14"/>
      <c r="DCM87" s="12"/>
      <c r="DCN87" s="12"/>
      <c r="DCO87" s="12"/>
      <c r="DCP87" s="12"/>
      <c r="DCQ87" s="12"/>
      <c r="DCR87" s="12"/>
      <c r="DCS87" s="12"/>
      <c r="DCT87" s="12"/>
      <c r="DCU87" s="12"/>
      <c r="DCV87" s="12"/>
      <c r="DCW87" s="12"/>
      <c r="DCX87" s="12"/>
      <c r="DCY87" s="11"/>
      <c r="DCZ87" s="15"/>
      <c r="DDA87" s="13"/>
      <c r="DDB87" s="14"/>
      <c r="DDC87" s="14"/>
      <c r="DDD87" s="12"/>
      <c r="DDE87" s="12"/>
      <c r="DDF87" s="12"/>
      <c r="DDG87" s="12"/>
      <c r="DDH87" s="12"/>
      <c r="DDI87" s="12"/>
      <c r="DDJ87" s="12"/>
      <c r="DDK87" s="12"/>
      <c r="DDL87" s="12"/>
      <c r="DDM87" s="12"/>
      <c r="DDN87" s="12"/>
      <c r="DDO87" s="12"/>
      <c r="DDP87" s="11"/>
      <c r="DDQ87" s="15"/>
      <c r="DDR87" s="13"/>
      <c r="DDS87" s="14"/>
      <c r="DDT87" s="14"/>
      <c r="DDU87" s="12"/>
      <c r="DDV87" s="12"/>
      <c r="DDW87" s="12"/>
      <c r="DDX87" s="12"/>
      <c r="DDY87" s="12"/>
      <c r="DDZ87" s="12"/>
      <c r="DEA87" s="12"/>
      <c r="DEB87" s="12"/>
      <c r="DEC87" s="12"/>
      <c r="DED87" s="12"/>
      <c r="DEE87" s="12"/>
      <c r="DEF87" s="12"/>
      <c r="DEG87" s="11"/>
      <c r="DEH87" s="15"/>
      <c r="DEI87" s="13"/>
      <c r="DEJ87" s="14"/>
      <c r="DEK87" s="14"/>
      <c r="DEL87" s="12"/>
      <c r="DEM87" s="12"/>
      <c r="DEN87" s="12"/>
      <c r="DEO87" s="12"/>
      <c r="DEP87" s="12"/>
      <c r="DEQ87" s="12"/>
      <c r="DER87" s="12"/>
      <c r="DES87" s="12"/>
      <c r="DET87" s="12"/>
      <c r="DEU87" s="12"/>
      <c r="DEV87" s="12"/>
      <c r="DEW87" s="12"/>
      <c r="DEX87" s="11"/>
      <c r="DEY87" s="15"/>
      <c r="DEZ87" s="13"/>
      <c r="DFA87" s="14"/>
      <c r="DFB87" s="14"/>
      <c r="DFC87" s="12"/>
      <c r="DFD87" s="12"/>
      <c r="DFE87" s="12"/>
      <c r="DFF87" s="12"/>
      <c r="DFG87" s="12"/>
      <c r="DFH87" s="12"/>
      <c r="DFI87" s="12"/>
      <c r="DFJ87" s="12"/>
      <c r="DFK87" s="12"/>
      <c r="DFL87" s="12"/>
      <c r="DFM87" s="12"/>
      <c r="DFN87" s="12"/>
      <c r="DFO87" s="11"/>
      <c r="DFP87" s="15"/>
      <c r="DFQ87" s="13"/>
      <c r="DFR87" s="14"/>
      <c r="DFS87" s="14"/>
      <c r="DFT87" s="12"/>
      <c r="DFU87" s="12"/>
      <c r="DFV87" s="12"/>
      <c r="DFW87" s="12"/>
      <c r="DFX87" s="12"/>
      <c r="DFY87" s="12"/>
      <c r="DFZ87" s="12"/>
      <c r="DGA87" s="12"/>
      <c r="DGB87" s="12"/>
      <c r="DGC87" s="12"/>
      <c r="DGD87" s="12"/>
      <c r="DGE87" s="12"/>
      <c r="DGF87" s="11"/>
      <c r="DGG87" s="15"/>
      <c r="DGH87" s="13"/>
      <c r="DGI87" s="14"/>
      <c r="DGJ87" s="14"/>
      <c r="DGK87" s="12"/>
      <c r="DGL87" s="12"/>
      <c r="DGM87" s="12"/>
      <c r="DGN87" s="12"/>
      <c r="DGO87" s="12"/>
      <c r="DGP87" s="12"/>
      <c r="DGQ87" s="12"/>
      <c r="DGR87" s="12"/>
      <c r="DGS87" s="12"/>
      <c r="DGT87" s="12"/>
      <c r="DGU87" s="12"/>
      <c r="DGV87" s="12"/>
      <c r="DGW87" s="11"/>
      <c r="DGX87" s="15"/>
      <c r="DGY87" s="13"/>
      <c r="DGZ87" s="14"/>
      <c r="DHA87" s="14"/>
      <c r="DHB87" s="12"/>
      <c r="DHC87" s="12"/>
      <c r="DHD87" s="12"/>
      <c r="DHE87" s="12"/>
      <c r="DHF87" s="12"/>
      <c r="DHG87" s="12"/>
      <c r="DHH87" s="12"/>
      <c r="DHI87" s="12"/>
      <c r="DHJ87" s="12"/>
      <c r="DHK87" s="12"/>
      <c r="DHL87" s="12"/>
      <c r="DHM87" s="12"/>
      <c r="DHN87" s="11"/>
      <c r="DHO87" s="15"/>
      <c r="DHP87" s="13"/>
      <c r="DHQ87" s="14"/>
      <c r="DHR87" s="14"/>
      <c r="DHS87" s="12"/>
      <c r="DHT87" s="12"/>
      <c r="DHU87" s="12"/>
      <c r="DHV87" s="12"/>
      <c r="DHW87" s="12"/>
      <c r="DHX87" s="12"/>
      <c r="DHY87" s="12"/>
      <c r="DHZ87" s="12"/>
      <c r="DIA87" s="12"/>
      <c r="DIB87" s="12"/>
      <c r="DIC87" s="12"/>
      <c r="DID87" s="12"/>
      <c r="DIE87" s="11"/>
      <c r="DIF87" s="15"/>
      <c r="DIG87" s="13"/>
      <c r="DIH87" s="14"/>
      <c r="DII87" s="14"/>
      <c r="DIJ87" s="12"/>
      <c r="DIK87" s="12"/>
      <c r="DIL87" s="12"/>
      <c r="DIM87" s="12"/>
      <c r="DIN87" s="12"/>
      <c r="DIO87" s="12"/>
      <c r="DIP87" s="12"/>
      <c r="DIQ87" s="12"/>
      <c r="DIR87" s="12"/>
      <c r="DIS87" s="12"/>
      <c r="DIT87" s="12"/>
      <c r="DIU87" s="12"/>
      <c r="DIV87" s="11"/>
      <c r="DIW87" s="15"/>
      <c r="DIX87" s="13"/>
      <c r="DIY87" s="14"/>
      <c r="DIZ87" s="14"/>
      <c r="DJA87" s="12"/>
      <c r="DJB87" s="12"/>
      <c r="DJC87" s="12"/>
      <c r="DJD87" s="12"/>
      <c r="DJE87" s="12"/>
      <c r="DJF87" s="12"/>
      <c r="DJG87" s="12"/>
      <c r="DJH87" s="12"/>
      <c r="DJI87" s="12"/>
      <c r="DJJ87" s="12"/>
      <c r="DJK87" s="12"/>
      <c r="DJL87" s="12"/>
      <c r="DJM87" s="11"/>
      <c r="DJN87" s="15"/>
      <c r="DJO87" s="13"/>
      <c r="DJP87" s="14"/>
      <c r="DJQ87" s="14"/>
      <c r="DJR87" s="12"/>
      <c r="DJS87" s="12"/>
      <c r="DJT87" s="12"/>
      <c r="DJU87" s="12"/>
      <c r="DJV87" s="12"/>
      <c r="DJW87" s="12"/>
      <c r="DJX87" s="12"/>
      <c r="DJY87" s="12"/>
      <c r="DJZ87" s="12"/>
      <c r="DKA87" s="12"/>
      <c r="DKB87" s="12"/>
      <c r="DKC87" s="12"/>
      <c r="DKD87" s="11"/>
      <c r="DKE87" s="15"/>
      <c r="DKF87" s="13"/>
      <c r="DKG87" s="14"/>
      <c r="DKH87" s="14"/>
      <c r="DKI87" s="12"/>
      <c r="DKJ87" s="12"/>
      <c r="DKK87" s="12"/>
      <c r="DKL87" s="12"/>
      <c r="DKM87" s="12"/>
      <c r="DKN87" s="12"/>
      <c r="DKO87" s="12"/>
      <c r="DKP87" s="12"/>
      <c r="DKQ87" s="12"/>
      <c r="DKR87" s="12"/>
      <c r="DKS87" s="12"/>
      <c r="DKT87" s="12"/>
      <c r="DKU87" s="11"/>
      <c r="DKV87" s="15"/>
      <c r="DKW87" s="13"/>
      <c r="DKX87" s="14"/>
      <c r="DKY87" s="14"/>
      <c r="DKZ87" s="12"/>
      <c r="DLA87" s="12"/>
      <c r="DLB87" s="12"/>
      <c r="DLC87" s="12"/>
      <c r="DLD87" s="12"/>
      <c r="DLE87" s="12"/>
      <c r="DLF87" s="12"/>
      <c r="DLG87" s="12"/>
      <c r="DLH87" s="12"/>
      <c r="DLI87" s="12"/>
      <c r="DLJ87" s="12"/>
      <c r="DLK87" s="12"/>
      <c r="DLL87" s="11"/>
      <c r="DLM87" s="15"/>
      <c r="DLN87" s="13"/>
      <c r="DLO87" s="14"/>
      <c r="DLP87" s="14"/>
      <c r="DLQ87" s="12"/>
      <c r="DLR87" s="12"/>
      <c r="DLS87" s="12"/>
      <c r="DLT87" s="12"/>
      <c r="DLU87" s="12"/>
      <c r="DLV87" s="12"/>
      <c r="DLW87" s="12"/>
      <c r="DLX87" s="12"/>
      <c r="DLY87" s="12"/>
      <c r="DLZ87" s="12"/>
      <c r="DMA87" s="12"/>
      <c r="DMB87" s="12"/>
      <c r="DMC87" s="11"/>
      <c r="DMD87" s="15"/>
      <c r="DME87" s="13"/>
      <c r="DMF87" s="14"/>
      <c r="DMG87" s="14"/>
      <c r="DMH87" s="12"/>
      <c r="DMI87" s="12"/>
      <c r="DMJ87" s="12"/>
      <c r="DMK87" s="12"/>
      <c r="DML87" s="12"/>
      <c r="DMM87" s="12"/>
      <c r="DMN87" s="12"/>
      <c r="DMO87" s="12"/>
      <c r="DMP87" s="12"/>
      <c r="DMQ87" s="12"/>
      <c r="DMR87" s="12"/>
      <c r="DMS87" s="12"/>
      <c r="DMT87" s="11"/>
      <c r="DMU87" s="15"/>
      <c r="DMV87" s="13"/>
      <c r="DMW87" s="14"/>
      <c r="DMX87" s="14"/>
      <c r="DMY87" s="12"/>
      <c r="DMZ87" s="12"/>
      <c r="DNA87" s="12"/>
      <c r="DNB87" s="12"/>
      <c r="DNC87" s="12"/>
      <c r="DND87" s="12"/>
      <c r="DNE87" s="12"/>
      <c r="DNF87" s="12"/>
      <c r="DNG87" s="12"/>
      <c r="DNH87" s="12"/>
      <c r="DNI87" s="12"/>
      <c r="DNJ87" s="12"/>
      <c r="DNK87" s="11"/>
      <c r="DNL87" s="15"/>
      <c r="DNM87" s="13"/>
      <c r="DNN87" s="14"/>
      <c r="DNO87" s="14"/>
      <c r="DNP87" s="12"/>
      <c r="DNQ87" s="12"/>
      <c r="DNR87" s="12"/>
      <c r="DNS87" s="12"/>
      <c r="DNT87" s="12"/>
      <c r="DNU87" s="12"/>
      <c r="DNV87" s="12"/>
      <c r="DNW87" s="12"/>
      <c r="DNX87" s="12"/>
      <c r="DNY87" s="12"/>
      <c r="DNZ87" s="12"/>
      <c r="DOA87" s="12"/>
      <c r="DOB87" s="11"/>
      <c r="DOC87" s="15"/>
      <c r="DOD87" s="13"/>
      <c r="DOE87" s="14"/>
      <c r="DOF87" s="14"/>
      <c r="DOG87" s="12"/>
      <c r="DOH87" s="12"/>
      <c r="DOI87" s="12"/>
      <c r="DOJ87" s="12"/>
      <c r="DOK87" s="12"/>
      <c r="DOL87" s="12"/>
      <c r="DOM87" s="12"/>
      <c r="DON87" s="12"/>
      <c r="DOO87" s="12"/>
      <c r="DOP87" s="12"/>
      <c r="DOQ87" s="12"/>
      <c r="DOR87" s="12"/>
      <c r="DOS87" s="11"/>
      <c r="DOT87" s="15"/>
      <c r="DOU87" s="13"/>
      <c r="DOV87" s="14"/>
      <c r="DOW87" s="14"/>
      <c r="DOX87" s="12"/>
      <c r="DOY87" s="12"/>
      <c r="DOZ87" s="12"/>
      <c r="DPA87" s="12"/>
      <c r="DPB87" s="12"/>
      <c r="DPC87" s="12"/>
      <c r="DPD87" s="12"/>
      <c r="DPE87" s="12"/>
      <c r="DPF87" s="12"/>
      <c r="DPG87" s="12"/>
      <c r="DPH87" s="12"/>
      <c r="DPI87" s="12"/>
      <c r="DPJ87" s="11"/>
      <c r="DPK87" s="15"/>
      <c r="DPL87" s="13"/>
      <c r="DPM87" s="14"/>
      <c r="DPN87" s="14"/>
      <c r="DPO87" s="12"/>
      <c r="DPP87" s="12"/>
      <c r="DPQ87" s="12"/>
      <c r="DPR87" s="12"/>
      <c r="DPS87" s="12"/>
      <c r="DPT87" s="12"/>
      <c r="DPU87" s="12"/>
      <c r="DPV87" s="12"/>
      <c r="DPW87" s="12"/>
      <c r="DPX87" s="12"/>
      <c r="DPY87" s="12"/>
      <c r="DPZ87" s="12"/>
      <c r="DQA87" s="11"/>
      <c r="DQB87" s="15"/>
      <c r="DQC87" s="13"/>
      <c r="DQD87" s="14"/>
      <c r="DQE87" s="14"/>
      <c r="DQF87" s="12"/>
      <c r="DQG87" s="12"/>
      <c r="DQH87" s="12"/>
      <c r="DQI87" s="12"/>
      <c r="DQJ87" s="12"/>
      <c r="DQK87" s="12"/>
      <c r="DQL87" s="12"/>
      <c r="DQM87" s="12"/>
      <c r="DQN87" s="12"/>
      <c r="DQO87" s="12"/>
      <c r="DQP87" s="12"/>
      <c r="DQQ87" s="12"/>
      <c r="DQR87" s="11"/>
      <c r="DQS87" s="15"/>
      <c r="DQT87" s="13"/>
      <c r="DQU87" s="14"/>
      <c r="DQV87" s="14"/>
      <c r="DQW87" s="12"/>
      <c r="DQX87" s="12"/>
      <c r="DQY87" s="12"/>
      <c r="DQZ87" s="12"/>
      <c r="DRA87" s="12"/>
      <c r="DRB87" s="12"/>
      <c r="DRC87" s="12"/>
      <c r="DRD87" s="12"/>
      <c r="DRE87" s="12"/>
      <c r="DRF87" s="12"/>
      <c r="DRG87" s="12"/>
      <c r="DRH87" s="12"/>
      <c r="DRI87" s="11"/>
      <c r="DRJ87" s="15"/>
      <c r="DRK87" s="13"/>
      <c r="DRL87" s="14"/>
      <c r="DRM87" s="14"/>
      <c r="DRN87" s="12"/>
      <c r="DRO87" s="12"/>
      <c r="DRP87" s="12"/>
      <c r="DRQ87" s="12"/>
      <c r="DRR87" s="12"/>
      <c r="DRS87" s="12"/>
      <c r="DRT87" s="12"/>
      <c r="DRU87" s="12"/>
      <c r="DRV87" s="12"/>
      <c r="DRW87" s="12"/>
      <c r="DRX87" s="12"/>
      <c r="DRY87" s="12"/>
      <c r="DRZ87" s="11"/>
      <c r="DSA87" s="15"/>
      <c r="DSB87" s="13"/>
      <c r="DSC87" s="14"/>
      <c r="DSD87" s="14"/>
      <c r="DSE87" s="12"/>
      <c r="DSF87" s="12"/>
      <c r="DSG87" s="12"/>
      <c r="DSH87" s="12"/>
      <c r="DSI87" s="12"/>
      <c r="DSJ87" s="12"/>
      <c r="DSK87" s="12"/>
      <c r="DSL87" s="12"/>
      <c r="DSM87" s="12"/>
      <c r="DSN87" s="12"/>
      <c r="DSO87" s="12"/>
      <c r="DSP87" s="12"/>
      <c r="DSQ87" s="11"/>
      <c r="DSR87" s="15"/>
      <c r="DSS87" s="13"/>
      <c r="DST87" s="14"/>
      <c r="DSU87" s="14"/>
      <c r="DSV87" s="12"/>
      <c r="DSW87" s="12"/>
      <c r="DSX87" s="12"/>
      <c r="DSY87" s="12"/>
      <c r="DSZ87" s="12"/>
      <c r="DTA87" s="12"/>
      <c r="DTB87" s="12"/>
      <c r="DTC87" s="12"/>
      <c r="DTD87" s="12"/>
      <c r="DTE87" s="12"/>
      <c r="DTF87" s="12"/>
      <c r="DTG87" s="12"/>
      <c r="DTH87" s="11"/>
      <c r="DTI87" s="15"/>
      <c r="DTJ87" s="13"/>
      <c r="DTK87" s="14"/>
      <c r="DTL87" s="14"/>
      <c r="DTM87" s="12"/>
      <c r="DTN87" s="12"/>
      <c r="DTO87" s="12"/>
      <c r="DTP87" s="12"/>
      <c r="DTQ87" s="12"/>
      <c r="DTR87" s="12"/>
      <c r="DTS87" s="12"/>
      <c r="DTT87" s="12"/>
      <c r="DTU87" s="12"/>
      <c r="DTV87" s="12"/>
      <c r="DTW87" s="12"/>
      <c r="DTX87" s="12"/>
      <c r="DTY87" s="11"/>
      <c r="DTZ87" s="15"/>
      <c r="DUA87" s="13"/>
      <c r="DUB87" s="14"/>
      <c r="DUC87" s="14"/>
      <c r="DUD87" s="12"/>
      <c r="DUE87" s="12"/>
      <c r="DUF87" s="12"/>
      <c r="DUG87" s="12"/>
      <c r="DUH87" s="12"/>
      <c r="DUI87" s="12"/>
      <c r="DUJ87" s="12"/>
      <c r="DUK87" s="12"/>
      <c r="DUL87" s="12"/>
      <c r="DUM87" s="12"/>
      <c r="DUN87" s="12"/>
      <c r="DUO87" s="12"/>
      <c r="DUP87" s="11"/>
      <c r="DUQ87" s="15"/>
      <c r="DUR87" s="13"/>
      <c r="DUS87" s="14"/>
      <c r="DUT87" s="14"/>
      <c r="DUU87" s="12"/>
      <c r="DUV87" s="12"/>
      <c r="DUW87" s="12"/>
      <c r="DUX87" s="12"/>
      <c r="DUY87" s="12"/>
      <c r="DUZ87" s="12"/>
      <c r="DVA87" s="12"/>
      <c r="DVB87" s="12"/>
      <c r="DVC87" s="12"/>
      <c r="DVD87" s="12"/>
      <c r="DVE87" s="12"/>
      <c r="DVF87" s="12"/>
      <c r="DVG87" s="11"/>
      <c r="DVH87" s="15"/>
      <c r="DVI87" s="13"/>
      <c r="DVJ87" s="14"/>
      <c r="DVK87" s="14"/>
      <c r="DVL87" s="12"/>
      <c r="DVM87" s="12"/>
      <c r="DVN87" s="12"/>
      <c r="DVO87" s="12"/>
      <c r="DVP87" s="12"/>
      <c r="DVQ87" s="12"/>
      <c r="DVR87" s="12"/>
      <c r="DVS87" s="12"/>
      <c r="DVT87" s="12"/>
      <c r="DVU87" s="12"/>
      <c r="DVV87" s="12"/>
      <c r="DVW87" s="12"/>
      <c r="DVX87" s="11"/>
      <c r="DVY87" s="15"/>
      <c r="DVZ87" s="13"/>
      <c r="DWA87" s="14"/>
      <c r="DWB87" s="14"/>
      <c r="DWC87" s="12"/>
      <c r="DWD87" s="12"/>
      <c r="DWE87" s="12"/>
      <c r="DWF87" s="12"/>
      <c r="DWG87" s="12"/>
      <c r="DWH87" s="12"/>
      <c r="DWI87" s="12"/>
      <c r="DWJ87" s="12"/>
      <c r="DWK87" s="12"/>
      <c r="DWL87" s="12"/>
      <c r="DWM87" s="12"/>
      <c r="DWN87" s="12"/>
      <c r="DWO87" s="11"/>
      <c r="DWP87" s="15"/>
      <c r="DWQ87" s="13"/>
      <c r="DWR87" s="14"/>
      <c r="DWS87" s="14"/>
      <c r="DWT87" s="12"/>
      <c r="DWU87" s="12"/>
      <c r="DWV87" s="12"/>
      <c r="DWW87" s="12"/>
      <c r="DWX87" s="12"/>
      <c r="DWY87" s="12"/>
      <c r="DWZ87" s="12"/>
      <c r="DXA87" s="12"/>
      <c r="DXB87" s="12"/>
      <c r="DXC87" s="12"/>
      <c r="DXD87" s="12"/>
      <c r="DXE87" s="12"/>
      <c r="DXF87" s="11"/>
      <c r="DXG87" s="15"/>
      <c r="DXH87" s="13"/>
      <c r="DXI87" s="14"/>
      <c r="DXJ87" s="14"/>
      <c r="DXK87" s="12"/>
      <c r="DXL87" s="12"/>
      <c r="DXM87" s="12"/>
      <c r="DXN87" s="12"/>
      <c r="DXO87" s="12"/>
      <c r="DXP87" s="12"/>
      <c r="DXQ87" s="12"/>
      <c r="DXR87" s="12"/>
      <c r="DXS87" s="12"/>
      <c r="DXT87" s="12"/>
      <c r="DXU87" s="12"/>
      <c r="DXV87" s="12"/>
      <c r="DXW87" s="11"/>
      <c r="DXX87" s="15"/>
      <c r="DXY87" s="13"/>
      <c r="DXZ87" s="14"/>
      <c r="DYA87" s="14"/>
      <c r="DYB87" s="12"/>
      <c r="DYC87" s="12"/>
      <c r="DYD87" s="12"/>
      <c r="DYE87" s="12"/>
      <c r="DYF87" s="12"/>
      <c r="DYG87" s="12"/>
      <c r="DYH87" s="12"/>
      <c r="DYI87" s="12"/>
      <c r="DYJ87" s="12"/>
      <c r="DYK87" s="12"/>
      <c r="DYL87" s="12"/>
      <c r="DYM87" s="12"/>
      <c r="DYN87" s="11"/>
      <c r="DYO87" s="15"/>
      <c r="DYP87" s="13"/>
      <c r="DYQ87" s="14"/>
      <c r="DYR87" s="14"/>
      <c r="DYS87" s="12"/>
      <c r="DYT87" s="12"/>
      <c r="DYU87" s="12"/>
      <c r="DYV87" s="12"/>
      <c r="DYW87" s="12"/>
      <c r="DYX87" s="12"/>
      <c r="DYY87" s="12"/>
      <c r="DYZ87" s="12"/>
      <c r="DZA87" s="12"/>
      <c r="DZB87" s="12"/>
      <c r="DZC87" s="12"/>
      <c r="DZD87" s="12"/>
      <c r="DZE87" s="11"/>
      <c r="DZF87" s="15"/>
      <c r="DZG87" s="13"/>
      <c r="DZH87" s="14"/>
      <c r="DZI87" s="14"/>
      <c r="DZJ87" s="12"/>
      <c r="DZK87" s="12"/>
      <c r="DZL87" s="12"/>
      <c r="DZM87" s="12"/>
      <c r="DZN87" s="12"/>
      <c r="DZO87" s="12"/>
      <c r="DZP87" s="12"/>
      <c r="DZQ87" s="12"/>
      <c r="DZR87" s="12"/>
      <c r="DZS87" s="12"/>
      <c r="DZT87" s="12"/>
      <c r="DZU87" s="12"/>
      <c r="DZV87" s="11"/>
      <c r="DZW87" s="15"/>
      <c r="DZX87" s="13"/>
      <c r="DZY87" s="14"/>
      <c r="DZZ87" s="14"/>
      <c r="EAA87" s="12"/>
      <c r="EAB87" s="12"/>
      <c r="EAC87" s="12"/>
      <c r="EAD87" s="12"/>
      <c r="EAE87" s="12"/>
      <c r="EAF87" s="12"/>
      <c r="EAG87" s="12"/>
      <c r="EAH87" s="12"/>
      <c r="EAI87" s="12"/>
      <c r="EAJ87" s="12"/>
      <c r="EAK87" s="12"/>
      <c r="EAL87" s="12"/>
      <c r="EAM87" s="11"/>
      <c r="EAN87" s="15"/>
      <c r="EAO87" s="13"/>
      <c r="EAP87" s="14"/>
      <c r="EAQ87" s="14"/>
      <c r="EAR87" s="12"/>
      <c r="EAS87" s="12"/>
      <c r="EAT87" s="12"/>
      <c r="EAU87" s="12"/>
      <c r="EAV87" s="12"/>
      <c r="EAW87" s="12"/>
      <c r="EAX87" s="12"/>
      <c r="EAY87" s="12"/>
      <c r="EAZ87" s="12"/>
      <c r="EBA87" s="12"/>
      <c r="EBB87" s="12"/>
      <c r="EBC87" s="12"/>
      <c r="EBD87" s="11"/>
      <c r="EBE87" s="15"/>
      <c r="EBF87" s="13"/>
      <c r="EBG87" s="14"/>
      <c r="EBH87" s="14"/>
      <c r="EBI87" s="12"/>
      <c r="EBJ87" s="12"/>
      <c r="EBK87" s="12"/>
      <c r="EBL87" s="12"/>
      <c r="EBM87" s="12"/>
      <c r="EBN87" s="12"/>
      <c r="EBO87" s="12"/>
      <c r="EBP87" s="12"/>
      <c r="EBQ87" s="12"/>
      <c r="EBR87" s="12"/>
      <c r="EBS87" s="12"/>
      <c r="EBT87" s="12"/>
      <c r="EBU87" s="11"/>
      <c r="EBV87" s="15"/>
      <c r="EBW87" s="13"/>
      <c r="EBX87" s="14"/>
      <c r="EBY87" s="14"/>
      <c r="EBZ87" s="12"/>
      <c r="ECA87" s="12"/>
      <c r="ECB87" s="12"/>
      <c r="ECC87" s="12"/>
      <c r="ECD87" s="12"/>
      <c r="ECE87" s="12"/>
      <c r="ECF87" s="12"/>
      <c r="ECG87" s="12"/>
      <c r="ECH87" s="12"/>
      <c r="ECI87" s="12"/>
      <c r="ECJ87" s="12"/>
      <c r="ECK87" s="12"/>
      <c r="ECL87" s="11"/>
      <c r="ECM87" s="15"/>
      <c r="ECN87" s="13"/>
      <c r="ECO87" s="14"/>
      <c r="ECP87" s="14"/>
      <c r="ECQ87" s="12"/>
      <c r="ECR87" s="12"/>
      <c r="ECS87" s="12"/>
      <c r="ECT87" s="12"/>
      <c r="ECU87" s="12"/>
      <c r="ECV87" s="12"/>
      <c r="ECW87" s="12"/>
      <c r="ECX87" s="12"/>
      <c r="ECY87" s="12"/>
      <c r="ECZ87" s="12"/>
      <c r="EDA87" s="12"/>
      <c r="EDB87" s="12"/>
      <c r="EDC87" s="11"/>
      <c r="EDD87" s="15"/>
      <c r="EDE87" s="13"/>
      <c r="EDF87" s="14"/>
      <c r="EDG87" s="14"/>
      <c r="EDH87" s="12"/>
      <c r="EDI87" s="12"/>
      <c r="EDJ87" s="12"/>
      <c r="EDK87" s="12"/>
      <c r="EDL87" s="12"/>
      <c r="EDM87" s="12"/>
      <c r="EDN87" s="12"/>
      <c r="EDO87" s="12"/>
      <c r="EDP87" s="12"/>
      <c r="EDQ87" s="12"/>
      <c r="EDR87" s="12"/>
      <c r="EDS87" s="12"/>
      <c r="EDT87" s="11"/>
      <c r="EDU87" s="15"/>
      <c r="EDV87" s="13"/>
      <c r="EDW87" s="14"/>
      <c r="EDX87" s="14"/>
      <c r="EDY87" s="12"/>
      <c r="EDZ87" s="12"/>
      <c r="EEA87" s="12"/>
      <c r="EEB87" s="12"/>
      <c r="EEC87" s="12"/>
      <c r="EED87" s="12"/>
      <c r="EEE87" s="12"/>
      <c r="EEF87" s="12"/>
      <c r="EEG87" s="12"/>
      <c r="EEH87" s="12"/>
      <c r="EEI87" s="12"/>
      <c r="EEJ87" s="12"/>
      <c r="EEK87" s="11"/>
      <c r="EEL87" s="15"/>
      <c r="EEM87" s="13"/>
      <c r="EEN87" s="14"/>
      <c r="EEO87" s="14"/>
      <c r="EEP87" s="12"/>
      <c r="EEQ87" s="12"/>
      <c r="EER87" s="12"/>
      <c r="EES87" s="12"/>
      <c r="EET87" s="12"/>
      <c r="EEU87" s="12"/>
      <c r="EEV87" s="12"/>
      <c r="EEW87" s="12"/>
      <c r="EEX87" s="12"/>
      <c r="EEY87" s="12"/>
      <c r="EEZ87" s="12"/>
      <c r="EFA87" s="12"/>
      <c r="EFB87" s="11"/>
      <c r="EFC87" s="15"/>
      <c r="EFD87" s="13"/>
      <c r="EFE87" s="14"/>
      <c r="EFF87" s="14"/>
      <c r="EFG87" s="12"/>
      <c r="EFH87" s="12"/>
      <c r="EFI87" s="12"/>
      <c r="EFJ87" s="12"/>
      <c r="EFK87" s="12"/>
      <c r="EFL87" s="12"/>
      <c r="EFM87" s="12"/>
      <c r="EFN87" s="12"/>
      <c r="EFO87" s="12"/>
      <c r="EFP87" s="12"/>
      <c r="EFQ87" s="12"/>
      <c r="EFR87" s="12"/>
      <c r="EFS87" s="11"/>
      <c r="EFT87" s="15"/>
      <c r="EFU87" s="13"/>
      <c r="EFV87" s="14"/>
      <c r="EFW87" s="14"/>
      <c r="EFX87" s="12"/>
      <c r="EFY87" s="12"/>
      <c r="EFZ87" s="12"/>
      <c r="EGA87" s="12"/>
      <c r="EGB87" s="12"/>
      <c r="EGC87" s="12"/>
      <c r="EGD87" s="12"/>
      <c r="EGE87" s="12"/>
      <c r="EGF87" s="12"/>
      <c r="EGG87" s="12"/>
      <c r="EGH87" s="12"/>
      <c r="EGI87" s="12"/>
      <c r="EGJ87" s="11"/>
      <c r="EGK87" s="15"/>
      <c r="EGL87" s="13"/>
      <c r="EGM87" s="14"/>
      <c r="EGN87" s="14"/>
      <c r="EGO87" s="12"/>
      <c r="EGP87" s="12"/>
      <c r="EGQ87" s="12"/>
      <c r="EGR87" s="12"/>
      <c r="EGS87" s="12"/>
      <c r="EGT87" s="12"/>
      <c r="EGU87" s="12"/>
      <c r="EGV87" s="12"/>
      <c r="EGW87" s="12"/>
      <c r="EGX87" s="12"/>
      <c r="EGY87" s="12"/>
      <c r="EGZ87" s="12"/>
      <c r="EHA87" s="11"/>
      <c r="EHB87" s="15"/>
      <c r="EHC87" s="13"/>
      <c r="EHD87" s="14"/>
      <c r="EHE87" s="14"/>
      <c r="EHF87" s="12"/>
      <c r="EHG87" s="12"/>
      <c r="EHH87" s="12"/>
      <c r="EHI87" s="12"/>
      <c r="EHJ87" s="12"/>
      <c r="EHK87" s="12"/>
      <c r="EHL87" s="12"/>
      <c r="EHM87" s="12"/>
      <c r="EHN87" s="12"/>
      <c r="EHO87" s="12"/>
      <c r="EHP87" s="12"/>
      <c r="EHQ87" s="12"/>
      <c r="EHR87" s="11"/>
      <c r="EHS87" s="15"/>
      <c r="EHT87" s="13"/>
      <c r="EHU87" s="14"/>
      <c r="EHV87" s="14"/>
      <c r="EHW87" s="12"/>
      <c r="EHX87" s="12"/>
      <c r="EHY87" s="12"/>
      <c r="EHZ87" s="12"/>
      <c r="EIA87" s="12"/>
      <c r="EIB87" s="12"/>
      <c r="EIC87" s="12"/>
      <c r="EID87" s="12"/>
      <c r="EIE87" s="12"/>
      <c r="EIF87" s="12"/>
      <c r="EIG87" s="12"/>
      <c r="EIH87" s="12"/>
      <c r="EII87" s="11"/>
      <c r="EIJ87" s="15"/>
      <c r="EIK87" s="13"/>
      <c r="EIL87" s="14"/>
      <c r="EIM87" s="14"/>
      <c r="EIN87" s="12"/>
      <c r="EIO87" s="12"/>
      <c r="EIP87" s="12"/>
      <c r="EIQ87" s="12"/>
      <c r="EIR87" s="12"/>
      <c r="EIS87" s="12"/>
      <c r="EIT87" s="12"/>
      <c r="EIU87" s="12"/>
      <c r="EIV87" s="12"/>
      <c r="EIW87" s="12"/>
      <c r="EIX87" s="12"/>
      <c r="EIY87" s="12"/>
      <c r="EIZ87" s="11"/>
      <c r="EJA87" s="15"/>
      <c r="EJB87" s="13"/>
      <c r="EJC87" s="14"/>
      <c r="EJD87" s="14"/>
      <c r="EJE87" s="12"/>
      <c r="EJF87" s="12"/>
      <c r="EJG87" s="12"/>
      <c r="EJH87" s="12"/>
      <c r="EJI87" s="12"/>
      <c r="EJJ87" s="12"/>
      <c r="EJK87" s="12"/>
      <c r="EJL87" s="12"/>
      <c r="EJM87" s="12"/>
      <c r="EJN87" s="12"/>
      <c r="EJO87" s="12"/>
      <c r="EJP87" s="12"/>
      <c r="EJQ87" s="11"/>
      <c r="EJR87" s="15"/>
      <c r="EJS87" s="13"/>
      <c r="EJT87" s="14"/>
      <c r="EJU87" s="14"/>
      <c r="EJV87" s="12"/>
      <c r="EJW87" s="12"/>
      <c r="EJX87" s="12"/>
      <c r="EJY87" s="12"/>
      <c r="EJZ87" s="12"/>
      <c r="EKA87" s="12"/>
      <c r="EKB87" s="12"/>
      <c r="EKC87" s="12"/>
      <c r="EKD87" s="12"/>
      <c r="EKE87" s="12"/>
      <c r="EKF87" s="12"/>
      <c r="EKG87" s="12"/>
      <c r="EKH87" s="11"/>
      <c r="EKI87" s="15"/>
      <c r="EKJ87" s="13"/>
      <c r="EKK87" s="14"/>
      <c r="EKL87" s="14"/>
      <c r="EKM87" s="12"/>
      <c r="EKN87" s="12"/>
      <c r="EKO87" s="12"/>
      <c r="EKP87" s="12"/>
      <c r="EKQ87" s="12"/>
      <c r="EKR87" s="12"/>
      <c r="EKS87" s="12"/>
      <c r="EKT87" s="12"/>
      <c r="EKU87" s="12"/>
      <c r="EKV87" s="12"/>
      <c r="EKW87" s="12"/>
      <c r="EKX87" s="12"/>
      <c r="EKY87" s="11"/>
      <c r="EKZ87" s="15"/>
      <c r="ELA87" s="13"/>
      <c r="ELB87" s="14"/>
      <c r="ELC87" s="14"/>
      <c r="ELD87" s="12"/>
      <c r="ELE87" s="12"/>
      <c r="ELF87" s="12"/>
      <c r="ELG87" s="12"/>
      <c r="ELH87" s="12"/>
      <c r="ELI87" s="12"/>
      <c r="ELJ87" s="12"/>
      <c r="ELK87" s="12"/>
      <c r="ELL87" s="12"/>
      <c r="ELM87" s="12"/>
      <c r="ELN87" s="12"/>
      <c r="ELO87" s="12"/>
      <c r="ELP87" s="11"/>
      <c r="ELQ87" s="15"/>
      <c r="ELR87" s="13"/>
      <c r="ELS87" s="14"/>
      <c r="ELT87" s="14"/>
      <c r="ELU87" s="12"/>
      <c r="ELV87" s="12"/>
      <c r="ELW87" s="12"/>
      <c r="ELX87" s="12"/>
      <c r="ELY87" s="12"/>
      <c r="ELZ87" s="12"/>
      <c r="EMA87" s="12"/>
      <c r="EMB87" s="12"/>
      <c r="EMC87" s="12"/>
      <c r="EMD87" s="12"/>
      <c r="EME87" s="12"/>
      <c r="EMF87" s="12"/>
      <c r="EMG87" s="11"/>
      <c r="EMH87" s="15"/>
      <c r="EMI87" s="13"/>
      <c r="EMJ87" s="14"/>
      <c r="EMK87" s="14"/>
      <c r="EML87" s="12"/>
      <c r="EMM87" s="12"/>
      <c r="EMN87" s="12"/>
      <c r="EMO87" s="12"/>
      <c r="EMP87" s="12"/>
      <c r="EMQ87" s="12"/>
      <c r="EMR87" s="12"/>
      <c r="EMS87" s="12"/>
      <c r="EMT87" s="12"/>
      <c r="EMU87" s="12"/>
      <c r="EMV87" s="12"/>
      <c r="EMW87" s="12"/>
      <c r="EMX87" s="11"/>
      <c r="EMY87" s="15"/>
      <c r="EMZ87" s="13"/>
      <c r="ENA87" s="14"/>
      <c r="ENB87" s="14"/>
      <c r="ENC87" s="12"/>
      <c r="END87" s="12"/>
      <c r="ENE87" s="12"/>
      <c r="ENF87" s="12"/>
      <c r="ENG87" s="12"/>
      <c r="ENH87" s="12"/>
      <c r="ENI87" s="12"/>
      <c r="ENJ87" s="12"/>
      <c r="ENK87" s="12"/>
      <c r="ENL87" s="12"/>
      <c r="ENM87" s="12"/>
      <c r="ENN87" s="12"/>
      <c r="ENO87" s="11"/>
      <c r="ENP87" s="15"/>
      <c r="ENQ87" s="13"/>
      <c r="ENR87" s="14"/>
      <c r="ENS87" s="14"/>
      <c r="ENT87" s="12"/>
      <c r="ENU87" s="12"/>
      <c r="ENV87" s="12"/>
      <c r="ENW87" s="12"/>
      <c r="ENX87" s="12"/>
      <c r="ENY87" s="12"/>
      <c r="ENZ87" s="12"/>
      <c r="EOA87" s="12"/>
      <c r="EOB87" s="12"/>
      <c r="EOC87" s="12"/>
      <c r="EOD87" s="12"/>
      <c r="EOE87" s="12"/>
      <c r="EOF87" s="11"/>
      <c r="EOG87" s="15"/>
      <c r="EOH87" s="13"/>
      <c r="EOI87" s="14"/>
      <c r="EOJ87" s="14"/>
      <c r="EOK87" s="12"/>
      <c r="EOL87" s="12"/>
      <c r="EOM87" s="12"/>
      <c r="EON87" s="12"/>
      <c r="EOO87" s="12"/>
      <c r="EOP87" s="12"/>
      <c r="EOQ87" s="12"/>
      <c r="EOR87" s="12"/>
      <c r="EOS87" s="12"/>
      <c r="EOT87" s="12"/>
      <c r="EOU87" s="12"/>
      <c r="EOV87" s="12"/>
      <c r="EOW87" s="11"/>
      <c r="EOX87" s="15"/>
      <c r="EOY87" s="13"/>
      <c r="EOZ87" s="14"/>
      <c r="EPA87" s="14"/>
      <c r="EPB87" s="12"/>
      <c r="EPC87" s="12"/>
      <c r="EPD87" s="12"/>
      <c r="EPE87" s="12"/>
      <c r="EPF87" s="12"/>
      <c r="EPG87" s="12"/>
      <c r="EPH87" s="12"/>
      <c r="EPI87" s="12"/>
      <c r="EPJ87" s="12"/>
      <c r="EPK87" s="12"/>
      <c r="EPL87" s="12"/>
      <c r="EPM87" s="12"/>
      <c r="EPN87" s="11"/>
      <c r="EPO87" s="15"/>
      <c r="EPP87" s="13"/>
      <c r="EPQ87" s="14"/>
      <c r="EPR87" s="14"/>
      <c r="EPS87" s="12"/>
      <c r="EPT87" s="12"/>
      <c r="EPU87" s="12"/>
      <c r="EPV87" s="12"/>
      <c r="EPW87" s="12"/>
      <c r="EPX87" s="12"/>
      <c r="EPY87" s="12"/>
      <c r="EPZ87" s="12"/>
      <c r="EQA87" s="12"/>
      <c r="EQB87" s="12"/>
      <c r="EQC87" s="12"/>
      <c r="EQD87" s="12"/>
      <c r="EQE87" s="11"/>
      <c r="EQF87" s="15"/>
      <c r="EQG87" s="13"/>
      <c r="EQH87" s="14"/>
      <c r="EQI87" s="14"/>
      <c r="EQJ87" s="12"/>
      <c r="EQK87" s="12"/>
      <c r="EQL87" s="12"/>
      <c r="EQM87" s="12"/>
      <c r="EQN87" s="12"/>
      <c r="EQO87" s="12"/>
      <c r="EQP87" s="12"/>
      <c r="EQQ87" s="12"/>
      <c r="EQR87" s="12"/>
      <c r="EQS87" s="12"/>
      <c r="EQT87" s="12"/>
      <c r="EQU87" s="12"/>
      <c r="EQV87" s="11"/>
      <c r="EQW87" s="15"/>
      <c r="EQX87" s="13"/>
      <c r="EQY87" s="14"/>
      <c r="EQZ87" s="14"/>
      <c r="ERA87" s="12"/>
      <c r="ERB87" s="12"/>
      <c r="ERC87" s="12"/>
      <c r="ERD87" s="12"/>
      <c r="ERE87" s="12"/>
      <c r="ERF87" s="12"/>
      <c r="ERG87" s="12"/>
      <c r="ERH87" s="12"/>
      <c r="ERI87" s="12"/>
      <c r="ERJ87" s="12"/>
      <c r="ERK87" s="12"/>
      <c r="ERL87" s="12"/>
      <c r="ERM87" s="11"/>
      <c r="ERN87" s="15"/>
      <c r="ERO87" s="13"/>
      <c r="ERP87" s="14"/>
      <c r="ERQ87" s="14"/>
      <c r="ERR87" s="12"/>
      <c r="ERS87" s="12"/>
      <c r="ERT87" s="12"/>
      <c r="ERU87" s="12"/>
      <c r="ERV87" s="12"/>
      <c r="ERW87" s="12"/>
      <c r="ERX87" s="12"/>
      <c r="ERY87" s="12"/>
      <c r="ERZ87" s="12"/>
      <c r="ESA87" s="12"/>
      <c r="ESB87" s="12"/>
      <c r="ESC87" s="12"/>
      <c r="ESD87" s="11"/>
      <c r="ESE87" s="15"/>
      <c r="ESF87" s="13"/>
      <c r="ESG87" s="14"/>
      <c r="ESH87" s="14"/>
      <c r="ESI87" s="12"/>
      <c r="ESJ87" s="12"/>
      <c r="ESK87" s="12"/>
      <c r="ESL87" s="12"/>
      <c r="ESM87" s="12"/>
      <c r="ESN87" s="12"/>
      <c r="ESO87" s="12"/>
      <c r="ESP87" s="12"/>
      <c r="ESQ87" s="12"/>
      <c r="ESR87" s="12"/>
      <c r="ESS87" s="12"/>
      <c r="EST87" s="12"/>
      <c r="ESU87" s="11"/>
      <c r="ESV87" s="15"/>
      <c r="ESW87" s="13"/>
      <c r="ESX87" s="14"/>
      <c r="ESY87" s="14"/>
      <c r="ESZ87" s="12"/>
      <c r="ETA87" s="12"/>
      <c r="ETB87" s="12"/>
      <c r="ETC87" s="12"/>
      <c r="ETD87" s="12"/>
      <c r="ETE87" s="12"/>
      <c r="ETF87" s="12"/>
      <c r="ETG87" s="12"/>
      <c r="ETH87" s="12"/>
      <c r="ETI87" s="12"/>
      <c r="ETJ87" s="12"/>
      <c r="ETK87" s="12"/>
      <c r="ETL87" s="11"/>
      <c r="ETM87" s="15"/>
      <c r="ETN87" s="13"/>
      <c r="ETO87" s="14"/>
      <c r="ETP87" s="14"/>
      <c r="ETQ87" s="12"/>
      <c r="ETR87" s="12"/>
      <c r="ETS87" s="12"/>
      <c r="ETT87" s="12"/>
      <c r="ETU87" s="12"/>
      <c r="ETV87" s="12"/>
      <c r="ETW87" s="12"/>
      <c r="ETX87" s="12"/>
      <c r="ETY87" s="12"/>
      <c r="ETZ87" s="12"/>
      <c r="EUA87" s="12"/>
      <c r="EUB87" s="12"/>
      <c r="EUC87" s="11"/>
      <c r="EUD87" s="15"/>
      <c r="EUE87" s="13"/>
      <c r="EUF87" s="14"/>
      <c r="EUG87" s="14"/>
      <c r="EUH87" s="12"/>
      <c r="EUI87" s="12"/>
      <c r="EUJ87" s="12"/>
      <c r="EUK87" s="12"/>
      <c r="EUL87" s="12"/>
      <c r="EUM87" s="12"/>
      <c r="EUN87" s="12"/>
      <c r="EUO87" s="12"/>
      <c r="EUP87" s="12"/>
      <c r="EUQ87" s="12"/>
      <c r="EUR87" s="12"/>
      <c r="EUS87" s="12"/>
      <c r="EUT87" s="11"/>
      <c r="EUU87" s="15"/>
      <c r="EUV87" s="13"/>
      <c r="EUW87" s="14"/>
      <c r="EUX87" s="14"/>
      <c r="EUY87" s="12"/>
      <c r="EUZ87" s="12"/>
      <c r="EVA87" s="12"/>
      <c r="EVB87" s="12"/>
      <c r="EVC87" s="12"/>
      <c r="EVD87" s="12"/>
      <c r="EVE87" s="12"/>
      <c r="EVF87" s="12"/>
      <c r="EVG87" s="12"/>
      <c r="EVH87" s="12"/>
      <c r="EVI87" s="12"/>
      <c r="EVJ87" s="12"/>
      <c r="EVK87" s="11"/>
      <c r="EVL87" s="15"/>
      <c r="EVM87" s="13"/>
      <c r="EVN87" s="14"/>
      <c r="EVO87" s="14"/>
      <c r="EVP87" s="12"/>
      <c r="EVQ87" s="12"/>
      <c r="EVR87" s="12"/>
      <c r="EVS87" s="12"/>
      <c r="EVT87" s="12"/>
      <c r="EVU87" s="12"/>
      <c r="EVV87" s="12"/>
      <c r="EVW87" s="12"/>
      <c r="EVX87" s="12"/>
      <c r="EVY87" s="12"/>
      <c r="EVZ87" s="12"/>
      <c r="EWA87" s="12"/>
      <c r="EWB87" s="11"/>
      <c r="EWC87" s="15"/>
      <c r="EWD87" s="13"/>
      <c r="EWE87" s="14"/>
      <c r="EWF87" s="14"/>
      <c r="EWG87" s="12"/>
      <c r="EWH87" s="12"/>
      <c r="EWI87" s="12"/>
      <c r="EWJ87" s="12"/>
      <c r="EWK87" s="12"/>
      <c r="EWL87" s="12"/>
      <c r="EWM87" s="12"/>
      <c r="EWN87" s="12"/>
      <c r="EWO87" s="12"/>
      <c r="EWP87" s="12"/>
      <c r="EWQ87" s="12"/>
      <c r="EWR87" s="12"/>
      <c r="EWS87" s="11"/>
      <c r="EWT87" s="15"/>
      <c r="EWU87" s="13"/>
      <c r="EWV87" s="14"/>
      <c r="EWW87" s="14"/>
      <c r="EWX87" s="12"/>
      <c r="EWY87" s="12"/>
      <c r="EWZ87" s="12"/>
      <c r="EXA87" s="12"/>
      <c r="EXB87" s="12"/>
      <c r="EXC87" s="12"/>
      <c r="EXD87" s="12"/>
      <c r="EXE87" s="12"/>
      <c r="EXF87" s="12"/>
      <c r="EXG87" s="12"/>
      <c r="EXH87" s="12"/>
      <c r="EXI87" s="12"/>
      <c r="EXJ87" s="11"/>
      <c r="EXK87" s="15"/>
      <c r="EXL87" s="13"/>
      <c r="EXM87" s="14"/>
      <c r="EXN87" s="14"/>
      <c r="EXO87" s="12"/>
      <c r="EXP87" s="12"/>
      <c r="EXQ87" s="12"/>
      <c r="EXR87" s="12"/>
      <c r="EXS87" s="12"/>
      <c r="EXT87" s="12"/>
      <c r="EXU87" s="12"/>
      <c r="EXV87" s="12"/>
      <c r="EXW87" s="12"/>
      <c r="EXX87" s="12"/>
      <c r="EXY87" s="12"/>
      <c r="EXZ87" s="12"/>
      <c r="EYA87" s="11"/>
      <c r="EYB87" s="15"/>
      <c r="EYC87" s="13"/>
      <c r="EYD87" s="14"/>
      <c r="EYE87" s="14"/>
      <c r="EYF87" s="12"/>
      <c r="EYG87" s="12"/>
      <c r="EYH87" s="12"/>
      <c r="EYI87" s="12"/>
      <c r="EYJ87" s="12"/>
      <c r="EYK87" s="12"/>
      <c r="EYL87" s="12"/>
      <c r="EYM87" s="12"/>
      <c r="EYN87" s="12"/>
      <c r="EYO87" s="12"/>
      <c r="EYP87" s="12"/>
      <c r="EYQ87" s="12"/>
      <c r="EYR87" s="11"/>
      <c r="EYS87" s="15"/>
      <c r="EYT87" s="13"/>
      <c r="EYU87" s="14"/>
      <c r="EYV87" s="14"/>
      <c r="EYW87" s="12"/>
      <c r="EYX87" s="12"/>
      <c r="EYY87" s="12"/>
      <c r="EYZ87" s="12"/>
      <c r="EZA87" s="12"/>
      <c r="EZB87" s="12"/>
      <c r="EZC87" s="12"/>
      <c r="EZD87" s="12"/>
      <c r="EZE87" s="12"/>
      <c r="EZF87" s="12"/>
      <c r="EZG87" s="12"/>
      <c r="EZH87" s="12"/>
      <c r="EZI87" s="11"/>
      <c r="EZJ87" s="15"/>
      <c r="EZK87" s="13"/>
      <c r="EZL87" s="14"/>
      <c r="EZM87" s="14"/>
      <c r="EZN87" s="12"/>
      <c r="EZO87" s="12"/>
      <c r="EZP87" s="12"/>
      <c r="EZQ87" s="12"/>
      <c r="EZR87" s="12"/>
      <c r="EZS87" s="12"/>
      <c r="EZT87" s="12"/>
      <c r="EZU87" s="12"/>
      <c r="EZV87" s="12"/>
      <c r="EZW87" s="12"/>
      <c r="EZX87" s="12"/>
      <c r="EZY87" s="12"/>
      <c r="EZZ87" s="11"/>
      <c r="FAA87" s="15"/>
      <c r="FAB87" s="13"/>
      <c r="FAC87" s="14"/>
      <c r="FAD87" s="14"/>
      <c r="FAE87" s="12"/>
      <c r="FAF87" s="12"/>
      <c r="FAG87" s="12"/>
      <c r="FAH87" s="12"/>
      <c r="FAI87" s="12"/>
      <c r="FAJ87" s="12"/>
      <c r="FAK87" s="12"/>
      <c r="FAL87" s="12"/>
      <c r="FAM87" s="12"/>
      <c r="FAN87" s="12"/>
      <c r="FAO87" s="12"/>
      <c r="FAP87" s="12"/>
      <c r="FAQ87" s="11"/>
      <c r="FAR87" s="15"/>
      <c r="FAS87" s="13"/>
      <c r="FAT87" s="14"/>
      <c r="FAU87" s="14"/>
      <c r="FAV87" s="12"/>
      <c r="FAW87" s="12"/>
      <c r="FAX87" s="12"/>
      <c r="FAY87" s="12"/>
      <c r="FAZ87" s="12"/>
      <c r="FBA87" s="12"/>
      <c r="FBB87" s="12"/>
      <c r="FBC87" s="12"/>
      <c r="FBD87" s="12"/>
      <c r="FBE87" s="12"/>
      <c r="FBF87" s="12"/>
      <c r="FBG87" s="12"/>
      <c r="FBH87" s="11"/>
      <c r="FBI87" s="15"/>
      <c r="FBJ87" s="13"/>
      <c r="FBK87" s="14"/>
      <c r="FBL87" s="14"/>
      <c r="FBM87" s="12"/>
      <c r="FBN87" s="12"/>
      <c r="FBO87" s="12"/>
      <c r="FBP87" s="12"/>
      <c r="FBQ87" s="12"/>
      <c r="FBR87" s="12"/>
      <c r="FBS87" s="12"/>
      <c r="FBT87" s="12"/>
      <c r="FBU87" s="12"/>
      <c r="FBV87" s="12"/>
      <c r="FBW87" s="12"/>
      <c r="FBX87" s="12"/>
      <c r="FBY87" s="11"/>
      <c r="FBZ87" s="15"/>
      <c r="FCA87" s="13"/>
      <c r="FCB87" s="14"/>
      <c r="FCC87" s="14"/>
      <c r="FCD87" s="12"/>
      <c r="FCE87" s="12"/>
      <c r="FCF87" s="12"/>
      <c r="FCG87" s="12"/>
      <c r="FCH87" s="12"/>
      <c r="FCI87" s="12"/>
      <c r="FCJ87" s="12"/>
      <c r="FCK87" s="12"/>
      <c r="FCL87" s="12"/>
      <c r="FCM87" s="12"/>
      <c r="FCN87" s="12"/>
      <c r="FCO87" s="12"/>
      <c r="FCP87" s="11"/>
      <c r="FCQ87" s="15"/>
      <c r="FCR87" s="13"/>
      <c r="FCS87" s="14"/>
      <c r="FCT87" s="14"/>
      <c r="FCU87" s="12"/>
      <c r="FCV87" s="12"/>
      <c r="FCW87" s="12"/>
      <c r="FCX87" s="12"/>
      <c r="FCY87" s="12"/>
      <c r="FCZ87" s="12"/>
      <c r="FDA87" s="12"/>
      <c r="FDB87" s="12"/>
      <c r="FDC87" s="12"/>
      <c r="FDD87" s="12"/>
      <c r="FDE87" s="12"/>
      <c r="FDF87" s="12"/>
      <c r="FDG87" s="11"/>
      <c r="FDH87" s="15"/>
      <c r="FDI87" s="13"/>
      <c r="FDJ87" s="14"/>
      <c r="FDK87" s="14"/>
      <c r="FDL87" s="12"/>
      <c r="FDM87" s="12"/>
      <c r="FDN87" s="12"/>
      <c r="FDO87" s="12"/>
      <c r="FDP87" s="12"/>
      <c r="FDQ87" s="12"/>
      <c r="FDR87" s="12"/>
      <c r="FDS87" s="12"/>
      <c r="FDT87" s="12"/>
      <c r="FDU87" s="12"/>
      <c r="FDV87" s="12"/>
      <c r="FDW87" s="12"/>
      <c r="FDX87" s="11"/>
      <c r="FDY87" s="15"/>
      <c r="FDZ87" s="13"/>
      <c r="FEA87" s="14"/>
      <c r="FEB87" s="14"/>
      <c r="FEC87" s="12"/>
      <c r="FED87" s="12"/>
      <c r="FEE87" s="12"/>
      <c r="FEF87" s="12"/>
      <c r="FEG87" s="12"/>
      <c r="FEH87" s="12"/>
      <c r="FEI87" s="12"/>
      <c r="FEJ87" s="12"/>
      <c r="FEK87" s="12"/>
      <c r="FEL87" s="12"/>
      <c r="FEM87" s="12"/>
      <c r="FEN87" s="12"/>
      <c r="FEO87" s="11"/>
      <c r="FEP87" s="15"/>
      <c r="FEQ87" s="13"/>
      <c r="FER87" s="14"/>
      <c r="FES87" s="14"/>
      <c r="FET87" s="12"/>
      <c r="FEU87" s="12"/>
      <c r="FEV87" s="12"/>
      <c r="FEW87" s="12"/>
      <c r="FEX87" s="12"/>
      <c r="FEY87" s="12"/>
      <c r="FEZ87" s="12"/>
      <c r="FFA87" s="12"/>
      <c r="FFB87" s="12"/>
      <c r="FFC87" s="12"/>
      <c r="FFD87" s="12"/>
      <c r="FFE87" s="12"/>
      <c r="FFF87" s="11"/>
      <c r="FFG87" s="15"/>
      <c r="FFH87" s="13"/>
      <c r="FFI87" s="14"/>
      <c r="FFJ87" s="14"/>
      <c r="FFK87" s="12"/>
      <c r="FFL87" s="12"/>
      <c r="FFM87" s="12"/>
      <c r="FFN87" s="12"/>
      <c r="FFO87" s="12"/>
      <c r="FFP87" s="12"/>
      <c r="FFQ87" s="12"/>
      <c r="FFR87" s="12"/>
      <c r="FFS87" s="12"/>
      <c r="FFT87" s="12"/>
      <c r="FFU87" s="12"/>
      <c r="FFV87" s="12"/>
      <c r="FFW87" s="11"/>
      <c r="FFX87" s="15"/>
      <c r="FFY87" s="13"/>
      <c r="FFZ87" s="14"/>
      <c r="FGA87" s="14"/>
      <c r="FGB87" s="12"/>
      <c r="FGC87" s="12"/>
      <c r="FGD87" s="12"/>
      <c r="FGE87" s="12"/>
      <c r="FGF87" s="12"/>
      <c r="FGG87" s="12"/>
      <c r="FGH87" s="12"/>
      <c r="FGI87" s="12"/>
      <c r="FGJ87" s="12"/>
      <c r="FGK87" s="12"/>
      <c r="FGL87" s="12"/>
      <c r="FGM87" s="12"/>
      <c r="FGN87" s="11"/>
      <c r="FGO87" s="15"/>
      <c r="FGP87" s="13"/>
      <c r="FGQ87" s="14"/>
      <c r="FGR87" s="14"/>
      <c r="FGS87" s="12"/>
      <c r="FGT87" s="12"/>
      <c r="FGU87" s="12"/>
      <c r="FGV87" s="12"/>
      <c r="FGW87" s="12"/>
      <c r="FGX87" s="12"/>
      <c r="FGY87" s="12"/>
      <c r="FGZ87" s="12"/>
      <c r="FHA87" s="12"/>
      <c r="FHB87" s="12"/>
      <c r="FHC87" s="12"/>
      <c r="FHD87" s="12"/>
      <c r="FHE87" s="11"/>
      <c r="FHF87" s="15"/>
      <c r="FHG87" s="13"/>
      <c r="FHH87" s="14"/>
      <c r="FHI87" s="14"/>
      <c r="FHJ87" s="12"/>
      <c r="FHK87" s="12"/>
      <c r="FHL87" s="12"/>
      <c r="FHM87" s="12"/>
      <c r="FHN87" s="12"/>
      <c r="FHO87" s="12"/>
      <c r="FHP87" s="12"/>
      <c r="FHQ87" s="12"/>
      <c r="FHR87" s="12"/>
      <c r="FHS87" s="12"/>
      <c r="FHT87" s="12"/>
      <c r="FHU87" s="12"/>
      <c r="FHV87" s="11"/>
      <c r="FHW87" s="15"/>
      <c r="FHX87" s="13"/>
      <c r="FHY87" s="14"/>
      <c r="FHZ87" s="14"/>
      <c r="FIA87" s="12"/>
      <c r="FIB87" s="12"/>
      <c r="FIC87" s="12"/>
      <c r="FID87" s="12"/>
      <c r="FIE87" s="12"/>
      <c r="FIF87" s="12"/>
      <c r="FIG87" s="12"/>
      <c r="FIH87" s="12"/>
      <c r="FII87" s="12"/>
      <c r="FIJ87" s="12"/>
      <c r="FIK87" s="12"/>
      <c r="FIL87" s="12"/>
      <c r="FIM87" s="11"/>
      <c r="FIN87" s="15"/>
      <c r="FIO87" s="13"/>
      <c r="FIP87" s="14"/>
      <c r="FIQ87" s="14"/>
      <c r="FIR87" s="12"/>
      <c r="FIS87" s="12"/>
      <c r="FIT87" s="12"/>
      <c r="FIU87" s="12"/>
      <c r="FIV87" s="12"/>
      <c r="FIW87" s="12"/>
      <c r="FIX87" s="12"/>
      <c r="FIY87" s="12"/>
      <c r="FIZ87" s="12"/>
      <c r="FJA87" s="12"/>
      <c r="FJB87" s="12"/>
      <c r="FJC87" s="12"/>
      <c r="FJD87" s="11"/>
      <c r="FJE87" s="15"/>
      <c r="FJF87" s="13"/>
      <c r="FJG87" s="14"/>
      <c r="FJH87" s="14"/>
      <c r="FJI87" s="12"/>
      <c r="FJJ87" s="12"/>
      <c r="FJK87" s="12"/>
      <c r="FJL87" s="12"/>
      <c r="FJM87" s="12"/>
      <c r="FJN87" s="12"/>
      <c r="FJO87" s="12"/>
      <c r="FJP87" s="12"/>
      <c r="FJQ87" s="12"/>
      <c r="FJR87" s="12"/>
      <c r="FJS87" s="12"/>
      <c r="FJT87" s="12"/>
      <c r="FJU87" s="11"/>
      <c r="FJV87" s="15"/>
      <c r="FJW87" s="13"/>
      <c r="FJX87" s="14"/>
      <c r="FJY87" s="14"/>
      <c r="FJZ87" s="12"/>
      <c r="FKA87" s="12"/>
      <c r="FKB87" s="12"/>
      <c r="FKC87" s="12"/>
      <c r="FKD87" s="12"/>
      <c r="FKE87" s="12"/>
      <c r="FKF87" s="12"/>
      <c r="FKG87" s="12"/>
      <c r="FKH87" s="12"/>
      <c r="FKI87" s="12"/>
      <c r="FKJ87" s="12"/>
      <c r="FKK87" s="12"/>
      <c r="FKL87" s="11"/>
      <c r="FKM87" s="15"/>
      <c r="FKN87" s="13"/>
      <c r="FKO87" s="14"/>
      <c r="FKP87" s="14"/>
      <c r="FKQ87" s="12"/>
      <c r="FKR87" s="12"/>
      <c r="FKS87" s="12"/>
      <c r="FKT87" s="12"/>
      <c r="FKU87" s="12"/>
      <c r="FKV87" s="12"/>
      <c r="FKW87" s="12"/>
      <c r="FKX87" s="12"/>
      <c r="FKY87" s="12"/>
      <c r="FKZ87" s="12"/>
      <c r="FLA87" s="12"/>
      <c r="FLB87" s="12"/>
      <c r="FLC87" s="11"/>
      <c r="FLD87" s="15"/>
      <c r="FLE87" s="13"/>
      <c r="FLF87" s="14"/>
      <c r="FLG87" s="14"/>
      <c r="FLH87" s="12"/>
      <c r="FLI87" s="12"/>
      <c r="FLJ87" s="12"/>
      <c r="FLK87" s="12"/>
      <c r="FLL87" s="12"/>
      <c r="FLM87" s="12"/>
      <c r="FLN87" s="12"/>
      <c r="FLO87" s="12"/>
      <c r="FLP87" s="12"/>
      <c r="FLQ87" s="12"/>
      <c r="FLR87" s="12"/>
      <c r="FLS87" s="12"/>
      <c r="FLT87" s="11"/>
      <c r="FLU87" s="15"/>
      <c r="FLV87" s="13"/>
      <c r="FLW87" s="14"/>
      <c r="FLX87" s="14"/>
      <c r="FLY87" s="12"/>
      <c r="FLZ87" s="12"/>
      <c r="FMA87" s="12"/>
      <c r="FMB87" s="12"/>
      <c r="FMC87" s="12"/>
      <c r="FMD87" s="12"/>
      <c r="FME87" s="12"/>
      <c r="FMF87" s="12"/>
      <c r="FMG87" s="12"/>
      <c r="FMH87" s="12"/>
      <c r="FMI87" s="12"/>
      <c r="FMJ87" s="12"/>
      <c r="FMK87" s="11"/>
      <c r="FML87" s="15"/>
      <c r="FMM87" s="13"/>
      <c r="FMN87" s="14"/>
      <c r="FMO87" s="14"/>
      <c r="FMP87" s="12"/>
      <c r="FMQ87" s="12"/>
      <c r="FMR87" s="12"/>
      <c r="FMS87" s="12"/>
      <c r="FMT87" s="12"/>
      <c r="FMU87" s="12"/>
      <c r="FMV87" s="12"/>
      <c r="FMW87" s="12"/>
      <c r="FMX87" s="12"/>
      <c r="FMY87" s="12"/>
      <c r="FMZ87" s="12"/>
      <c r="FNA87" s="12"/>
      <c r="FNB87" s="11"/>
      <c r="FNC87" s="15"/>
      <c r="FND87" s="13"/>
      <c r="FNE87" s="14"/>
      <c r="FNF87" s="14"/>
      <c r="FNG87" s="12"/>
      <c r="FNH87" s="12"/>
      <c r="FNI87" s="12"/>
      <c r="FNJ87" s="12"/>
      <c r="FNK87" s="12"/>
      <c r="FNL87" s="12"/>
      <c r="FNM87" s="12"/>
      <c r="FNN87" s="12"/>
      <c r="FNO87" s="12"/>
      <c r="FNP87" s="12"/>
      <c r="FNQ87" s="12"/>
      <c r="FNR87" s="12"/>
      <c r="FNS87" s="11"/>
      <c r="FNT87" s="15"/>
      <c r="FNU87" s="13"/>
      <c r="FNV87" s="14"/>
      <c r="FNW87" s="14"/>
      <c r="FNX87" s="12"/>
      <c r="FNY87" s="12"/>
      <c r="FNZ87" s="12"/>
      <c r="FOA87" s="12"/>
      <c r="FOB87" s="12"/>
      <c r="FOC87" s="12"/>
      <c r="FOD87" s="12"/>
      <c r="FOE87" s="12"/>
      <c r="FOF87" s="12"/>
      <c r="FOG87" s="12"/>
      <c r="FOH87" s="12"/>
      <c r="FOI87" s="12"/>
      <c r="FOJ87" s="11"/>
      <c r="FOK87" s="15"/>
      <c r="FOL87" s="13"/>
      <c r="FOM87" s="14"/>
      <c r="FON87" s="14"/>
      <c r="FOO87" s="12"/>
      <c r="FOP87" s="12"/>
      <c r="FOQ87" s="12"/>
      <c r="FOR87" s="12"/>
      <c r="FOS87" s="12"/>
      <c r="FOT87" s="12"/>
      <c r="FOU87" s="12"/>
      <c r="FOV87" s="12"/>
      <c r="FOW87" s="12"/>
      <c r="FOX87" s="12"/>
      <c r="FOY87" s="12"/>
      <c r="FOZ87" s="12"/>
      <c r="FPA87" s="11"/>
      <c r="FPB87" s="15"/>
      <c r="FPC87" s="13"/>
      <c r="FPD87" s="14"/>
      <c r="FPE87" s="14"/>
      <c r="FPF87" s="12"/>
      <c r="FPG87" s="12"/>
      <c r="FPH87" s="12"/>
      <c r="FPI87" s="12"/>
      <c r="FPJ87" s="12"/>
      <c r="FPK87" s="12"/>
      <c r="FPL87" s="12"/>
      <c r="FPM87" s="12"/>
      <c r="FPN87" s="12"/>
      <c r="FPO87" s="12"/>
      <c r="FPP87" s="12"/>
      <c r="FPQ87" s="12"/>
      <c r="FPR87" s="11"/>
      <c r="FPS87" s="15"/>
      <c r="FPT87" s="13"/>
      <c r="FPU87" s="14"/>
      <c r="FPV87" s="14"/>
      <c r="FPW87" s="12"/>
      <c r="FPX87" s="12"/>
      <c r="FPY87" s="12"/>
      <c r="FPZ87" s="12"/>
      <c r="FQA87" s="12"/>
      <c r="FQB87" s="12"/>
      <c r="FQC87" s="12"/>
      <c r="FQD87" s="12"/>
      <c r="FQE87" s="12"/>
      <c r="FQF87" s="12"/>
      <c r="FQG87" s="12"/>
      <c r="FQH87" s="12"/>
      <c r="FQI87" s="11"/>
      <c r="FQJ87" s="15"/>
      <c r="FQK87" s="13"/>
      <c r="FQL87" s="14"/>
      <c r="FQM87" s="14"/>
      <c r="FQN87" s="12"/>
      <c r="FQO87" s="12"/>
      <c r="FQP87" s="12"/>
      <c r="FQQ87" s="12"/>
      <c r="FQR87" s="12"/>
      <c r="FQS87" s="12"/>
      <c r="FQT87" s="12"/>
      <c r="FQU87" s="12"/>
      <c r="FQV87" s="12"/>
      <c r="FQW87" s="12"/>
      <c r="FQX87" s="12"/>
      <c r="FQY87" s="12"/>
      <c r="FQZ87" s="11"/>
      <c r="FRA87" s="15"/>
      <c r="FRB87" s="13"/>
      <c r="FRC87" s="14"/>
      <c r="FRD87" s="14"/>
      <c r="FRE87" s="12"/>
      <c r="FRF87" s="12"/>
      <c r="FRG87" s="12"/>
      <c r="FRH87" s="12"/>
      <c r="FRI87" s="12"/>
      <c r="FRJ87" s="12"/>
      <c r="FRK87" s="12"/>
      <c r="FRL87" s="12"/>
      <c r="FRM87" s="12"/>
      <c r="FRN87" s="12"/>
      <c r="FRO87" s="12"/>
      <c r="FRP87" s="12"/>
      <c r="FRQ87" s="11"/>
      <c r="FRR87" s="15"/>
      <c r="FRS87" s="13"/>
      <c r="FRT87" s="14"/>
      <c r="FRU87" s="14"/>
      <c r="FRV87" s="12"/>
      <c r="FRW87" s="12"/>
      <c r="FRX87" s="12"/>
      <c r="FRY87" s="12"/>
      <c r="FRZ87" s="12"/>
      <c r="FSA87" s="12"/>
      <c r="FSB87" s="12"/>
      <c r="FSC87" s="12"/>
      <c r="FSD87" s="12"/>
      <c r="FSE87" s="12"/>
      <c r="FSF87" s="12"/>
      <c r="FSG87" s="12"/>
      <c r="FSH87" s="11"/>
      <c r="FSI87" s="15"/>
      <c r="FSJ87" s="13"/>
      <c r="FSK87" s="14"/>
      <c r="FSL87" s="14"/>
      <c r="FSM87" s="12"/>
      <c r="FSN87" s="12"/>
      <c r="FSO87" s="12"/>
      <c r="FSP87" s="12"/>
      <c r="FSQ87" s="12"/>
      <c r="FSR87" s="12"/>
      <c r="FSS87" s="12"/>
      <c r="FST87" s="12"/>
      <c r="FSU87" s="12"/>
      <c r="FSV87" s="12"/>
      <c r="FSW87" s="12"/>
      <c r="FSX87" s="12"/>
      <c r="FSY87" s="11"/>
      <c r="FSZ87" s="15"/>
      <c r="FTA87" s="13"/>
      <c r="FTB87" s="14"/>
      <c r="FTC87" s="14"/>
      <c r="FTD87" s="12"/>
      <c r="FTE87" s="12"/>
      <c r="FTF87" s="12"/>
      <c r="FTG87" s="12"/>
      <c r="FTH87" s="12"/>
      <c r="FTI87" s="12"/>
      <c r="FTJ87" s="12"/>
      <c r="FTK87" s="12"/>
      <c r="FTL87" s="12"/>
      <c r="FTM87" s="12"/>
      <c r="FTN87" s="12"/>
      <c r="FTO87" s="12"/>
      <c r="FTP87" s="11"/>
      <c r="FTQ87" s="15"/>
      <c r="FTR87" s="13"/>
      <c r="FTS87" s="14"/>
      <c r="FTT87" s="14"/>
      <c r="FTU87" s="12"/>
      <c r="FTV87" s="12"/>
      <c r="FTW87" s="12"/>
      <c r="FTX87" s="12"/>
      <c r="FTY87" s="12"/>
      <c r="FTZ87" s="12"/>
      <c r="FUA87" s="12"/>
      <c r="FUB87" s="12"/>
      <c r="FUC87" s="12"/>
      <c r="FUD87" s="12"/>
      <c r="FUE87" s="12"/>
      <c r="FUF87" s="12"/>
      <c r="FUG87" s="11"/>
      <c r="FUH87" s="15"/>
      <c r="FUI87" s="13"/>
      <c r="FUJ87" s="14"/>
      <c r="FUK87" s="14"/>
      <c r="FUL87" s="12"/>
      <c r="FUM87" s="12"/>
      <c r="FUN87" s="12"/>
      <c r="FUO87" s="12"/>
      <c r="FUP87" s="12"/>
      <c r="FUQ87" s="12"/>
      <c r="FUR87" s="12"/>
      <c r="FUS87" s="12"/>
      <c r="FUT87" s="12"/>
      <c r="FUU87" s="12"/>
      <c r="FUV87" s="12"/>
      <c r="FUW87" s="12"/>
      <c r="FUX87" s="11"/>
      <c r="FUY87" s="15"/>
      <c r="FUZ87" s="13"/>
      <c r="FVA87" s="14"/>
      <c r="FVB87" s="14"/>
      <c r="FVC87" s="12"/>
      <c r="FVD87" s="12"/>
      <c r="FVE87" s="12"/>
      <c r="FVF87" s="12"/>
      <c r="FVG87" s="12"/>
      <c r="FVH87" s="12"/>
      <c r="FVI87" s="12"/>
      <c r="FVJ87" s="12"/>
      <c r="FVK87" s="12"/>
      <c r="FVL87" s="12"/>
      <c r="FVM87" s="12"/>
      <c r="FVN87" s="12"/>
      <c r="FVO87" s="11"/>
      <c r="FVP87" s="15"/>
      <c r="FVQ87" s="13"/>
      <c r="FVR87" s="14"/>
      <c r="FVS87" s="14"/>
      <c r="FVT87" s="12"/>
      <c r="FVU87" s="12"/>
      <c r="FVV87" s="12"/>
      <c r="FVW87" s="12"/>
      <c r="FVX87" s="12"/>
      <c r="FVY87" s="12"/>
      <c r="FVZ87" s="12"/>
      <c r="FWA87" s="12"/>
      <c r="FWB87" s="12"/>
      <c r="FWC87" s="12"/>
      <c r="FWD87" s="12"/>
      <c r="FWE87" s="12"/>
      <c r="FWF87" s="11"/>
      <c r="FWG87" s="15"/>
      <c r="FWH87" s="13"/>
      <c r="FWI87" s="14"/>
      <c r="FWJ87" s="14"/>
      <c r="FWK87" s="12"/>
      <c r="FWL87" s="12"/>
      <c r="FWM87" s="12"/>
      <c r="FWN87" s="12"/>
      <c r="FWO87" s="12"/>
      <c r="FWP87" s="12"/>
      <c r="FWQ87" s="12"/>
      <c r="FWR87" s="12"/>
      <c r="FWS87" s="12"/>
      <c r="FWT87" s="12"/>
      <c r="FWU87" s="12"/>
      <c r="FWV87" s="12"/>
      <c r="FWW87" s="11"/>
      <c r="FWX87" s="15"/>
      <c r="FWY87" s="13"/>
      <c r="FWZ87" s="14"/>
      <c r="FXA87" s="14"/>
      <c r="FXB87" s="12"/>
      <c r="FXC87" s="12"/>
      <c r="FXD87" s="12"/>
      <c r="FXE87" s="12"/>
      <c r="FXF87" s="12"/>
      <c r="FXG87" s="12"/>
      <c r="FXH87" s="12"/>
      <c r="FXI87" s="12"/>
      <c r="FXJ87" s="12"/>
      <c r="FXK87" s="12"/>
      <c r="FXL87" s="12"/>
      <c r="FXM87" s="12"/>
      <c r="FXN87" s="11"/>
      <c r="FXO87" s="15"/>
      <c r="FXP87" s="13"/>
      <c r="FXQ87" s="14"/>
      <c r="FXR87" s="14"/>
      <c r="FXS87" s="12"/>
      <c r="FXT87" s="12"/>
      <c r="FXU87" s="12"/>
      <c r="FXV87" s="12"/>
      <c r="FXW87" s="12"/>
      <c r="FXX87" s="12"/>
      <c r="FXY87" s="12"/>
      <c r="FXZ87" s="12"/>
      <c r="FYA87" s="12"/>
      <c r="FYB87" s="12"/>
      <c r="FYC87" s="12"/>
      <c r="FYD87" s="12"/>
      <c r="FYE87" s="11"/>
      <c r="FYF87" s="15"/>
      <c r="FYG87" s="13"/>
      <c r="FYH87" s="14"/>
      <c r="FYI87" s="14"/>
      <c r="FYJ87" s="12"/>
      <c r="FYK87" s="12"/>
      <c r="FYL87" s="12"/>
      <c r="FYM87" s="12"/>
      <c r="FYN87" s="12"/>
      <c r="FYO87" s="12"/>
      <c r="FYP87" s="12"/>
      <c r="FYQ87" s="12"/>
      <c r="FYR87" s="12"/>
      <c r="FYS87" s="12"/>
      <c r="FYT87" s="12"/>
      <c r="FYU87" s="12"/>
      <c r="FYV87" s="11"/>
      <c r="FYW87" s="15"/>
      <c r="FYX87" s="13"/>
      <c r="FYY87" s="14"/>
      <c r="FYZ87" s="14"/>
      <c r="FZA87" s="12"/>
      <c r="FZB87" s="12"/>
      <c r="FZC87" s="12"/>
      <c r="FZD87" s="12"/>
      <c r="FZE87" s="12"/>
      <c r="FZF87" s="12"/>
      <c r="FZG87" s="12"/>
      <c r="FZH87" s="12"/>
      <c r="FZI87" s="12"/>
      <c r="FZJ87" s="12"/>
      <c r="FZK87" s="12"/>
      <c r="FZL87" s="12"/>
      <c r="FZM87" s="11"/>
      <c r="FZN87" s="15"/>
      <c r="FZO87" s="13"/>
      <c r="FZP87" s="14"/>
      <c r="FZQ87" s="14"/>
      <c r="FZR87" s="12"/>
      <c r="FZS87" s="12"/>
      <c r="FZT87" s="12"/>
      <c r="FZU87" s="12"/>
      <c r="FZV87" s="12"/>
      <c r="FZW87" s="12"/>
      <c r="FZX87" s="12"/>
      <c r="FZY87" s="12"/>
      <c r="FZZ87" s="12"/>
      <c r="GAA87" s="12"/>
      <c r="GAB87" s="12"/>
      <c r="GAC87" s="12"/>
      <c r="GAD87" s="11"/>
      <c r="GAE87" s="15"/>
      <c r="GAF87" s="13"/>
      <c r="GAG87" s="14"/>
      <c r="GAH87" s="14"/>
      <c r="GAI87" s="12"/>
      <c r="GAJ87" s="12"/>
      <c r="GAK87" s="12"/>
      <c r="GAL87" s="12"/>
      <c r="GAM87" s="12"/>
      <c r="GAN87" s="12"/>
      <c r="GAO87" s="12"/>
      <c r="GAP87" s="12"/>
      <c r="GAQ87" s="12"/>
      <c r="GAR87" s="12"/>
      <c r="GAS87" s="12"/>
      <c r="GAT87" s="12"/>
      <c r="GAU87" s="11"/>
      <c r="GAV87" s="15"/>
      <c r="GAW87" s="13"/>
      <c r="GAX87" s="14"/>
      <c r="GAY87" s="14"/>
      <c r="GAZ87" s="12"/>
      <c r="GBA87" s="12"/>
      <c r="GBB87" s="12"/>
      <c r="GBC87" s="12"/>
      <c r="GBD87" s="12"/>
      <c r="GBE87" s="12"/>
      <c r="GBF87" s="12"/>
      <c r="GBG87" s="12"/>
      <c r="GBH87" s="12"/>
      <c r="GBI87" s="12"/>
      <c r="GBJ87" s="12"/>
      <c r="GBK87" s="12"/>
      <c r="GBL87" s="11"/>
      <c r="GBM87" s="15"/>
      <c r="GBN87" s="13"/>
      <c r="GBO87" s="14"/>
      <c r="GBP87" s="14"/>
      <c r="GBQ87" s="12"/>
      <c r="GBR87" s="12"/>
      <c r="GBS87" s="12"/>
      <c r="GBT87" s="12"/>
      <c r="GBU87" s="12"/>
      <c r="GBV87" s="12"/>
      <c r="GBW87" s="12"/>
      <c r="GBX87" s="12"/>
      <c r="GBY87" s="12"/>
      <c r="GBZ87" s="12"/>
      <c r="GCA87" s="12"/>
      <c r="GCB87" s="12"/>
      <c r="GCC87" s="11"/>
      <c r="GCD87" s="15"/>
      <c r="GCE87" s="13"/>
      <c r="GCF87" s="14"/>
      <c r="GCG87" s="14"/>
      <c r="GCH87" s="12"/>
      <c r="GCI87" s="12"/>
      <c r="GCJ87" s="12"/>
      <c r="GCK87" s="12"/>
      <c r="GCL87" s="12"/>
      <c r="GCM87" s="12"/>
      <c r="GCN87" s="12"/>
      <c r="GCO87" s="12"/>
      <c r="GCP87" s="12"/>
      <c r="GCQ87" s="12"/>
      <c r="GCR87" s="12"/>
      <c r="GCS87" s="12"/>
      <c r="GCT87" s="11"/>
      <c r="GCU87" s="15"/>
      <c r="GCV87" s="13"/>
      <c r="GCW87" s="14"/>
      <c r="GCX87" s="14"/>
      <c r="GCY87" s="12"/>
      <c r="GCZ87" s="12"/>
      <c r="GDA87" s="12"/>
      <c r="GDB87" s="12"/>
      <c r="GDC87" s="12"/>
      <c r="GDD87" s="12"/>
      <c r="GDE87" s="12"/>
      <c r="GDF87" s="12"/>
      <c r="GDG87" s="12"/>
      <c r="GDH87" s="12"/>
      <c r="GDI87" s="12"/>
      <c r="GDJ87" s="12"/>
      <c r="GDK87" s="11"/>
      <c r="GDL87" s="15"/>
      <c r="GDM87" s="13"/>
      <c r="GDN87" s="14"/>
      <c r="GDO87" s="14"/>
      <c r="GDP87" s="12"/>
      <c r="GDQ87" s="12"/>
      <c r="GDR87" s="12"/>
      <c r="GDS87" s="12"/>
      <c r="GDT87" s="12"/>
      <c r="GDU87" s="12"/>
      <c r="GDV87" s="12"/>
      <c r="GDW87" s="12"/>
      <c r="GDX87" s="12"/>
      <c r="GDY87" s="12"/>
      <c r="GDZ87" s="12"/>
      <c r="GEA87" s="12"/>
      <c r="GEB87" s="11"/>
      <c r="GEC87" s="15"/>
      <c r="GED87" s="13"/>
      <c r="GEE87" s="14"/>
      <c r="GEF87" s="14"/>
      <c r="GEG87" s="12"/>
      <c r="GEH87" s="12"/>
      <c r="GEI87" s="12"/>
      <c r="GEJ87" s="12"/>
      <c r="GEK87" s="12"/>
      <c r="GEL87" s="12"/>
      <c r="GEM87" s="12"/>
      <c r="GEN87" s="12"/>
      <c r="GEO87" s="12"/>
      <c r="GEP87" s="12"/>
      <c r="GEQ87" s="12"/>
      <c r="GER87" s="12"/>
      <c r="GES87" s="11"/>
      <c r="GET87" s="15"/>
      <c r="GEU87" s="13"/>
      <c r="GEV87" s="14"/>
      <c r="GEW87" s="14"/>
      <c r="GEX87" s="12"/>
      <c r="GEY87" s="12"/>
      <c r="GEZ87" s="12"/>
      <c r="GFA87" s="12"/>
      <c r="GFB87" s="12"/>
      <c r="GFC87" s="12"/>
      <c r="GFD87" s="12"/>
      <c r="GFE87" s="12"/>
      <c r="GFF87" s="12"/>
      <c r="GFG87" s="12"/>
      <c r="GFH87" s="12"/>
      <c r="GFI87" s="12"/>
      <c r="GFJ87" s="11"/>
      <c r="GFK87" s="15"/>
      <c r="GFL87" s="13"/>
      <c r="GFM87" s="14"/>
      <c r="GFN87" s="14"/>
      <c r="GFO87" s="12"/>
      <c r="GFP87" s="12"/>
      <c r="GFQ87" s="12"/>
      <c r="GFR87" s="12"/>
      <c r="GFS87" s="12"/>
      <c r="GFT87" s="12"/>
      <c r="GFU87" s="12"/>
      <c r="GFV87" s="12"/>
      <c r="GFW87" s="12"/>
      <c r="GFX87" s="12"/>
      <c r="GFY87" s="12"/>
      <c r="GFZ87" s="12"/>
      <c r="GGA87" s="11"/>
      <c r="GGB87" s="15"/>
      <c r="GGC87" s="13"/>
      <c r="GGD87" s="14"/>
      <c r="GGE87" s="14"/>
      <c r="GGF87" s="12"/>
      <c r="GGG87" s="12"/>
      <c r="GGH87" s="12"/>
      <c r="GGI87" s="12"/>
      <c r="GGJ87" s="12"/>
      <c r="GGK87" s="12"/>
      <c r="GGL87" s="12"/>
      <c r="GGM87" s="12"/>
      <c r="GGN87" s="12"/>
      <c r="GGO87" s="12"/>
      <c r="GGP87" s="12"/>
      <c r="GGQ87" s="12"/>
      <c r="GGR87" s="11"/>
      <c r="GGS87" s="15"/>
      <c r="GGT87" s="13"/>
      <c r="GGU87" s="14"/>
      <c r="GGV87" s="14"/>
      <c r="GGW87" s="12"/>
      <c r="GGX87" s="12"/>
      <c r="GGY87" s="12"/>
      <c r="GGZ87" s="12"/>
      <c r="GHA87" s="12"/>
      <c r="GHB87" s="12"/>
      <c r="GHC87" s="12"/>
      <c r="GHD87" s="12"/>
      <c r="GHE87" s="12"/>
      <c r="GHF87" s="12"/>
      <c r="GHG87" s="12"/>
      <c r="GHH87" s="12"/>
      <c r="GHI87" s="11"/>
      <c r="GHJ87" s="15"/>
      <c r="GHK87" s="13"/>
      <c r="GHL87" s="14"/>
      <c r="GHM87" s="14"/>
      <c r="GHN87" s="12"/>
      <c r="GHO87" s="12"/>
      <c r="GHP87" s="12"/>
      <c r="GHQ87" s="12"/>
      <c r="GHR87" s="12"/>
      <c r="GHS87" s="12"/>
      <c r="GHT87" s="12"/>
      <c r="GHU87" s="12"/>
      <c r="GHV87" s="12"/>
      <c r="GHW87" s="12"/>
      <c r="GHX87" s="12"/>
      <c r="GHY87" s="12"/>
      <c r="GHZ87" s="11"/>
      <c r="GIA87" s="15"/>
      <c r="GIB87" s="13"/>
      <c r="GIC87" s="14"/>
      <c r="GID87" s="14"/>
      <c r="GIE87" s="12"/>
      <c r="GIF87" s="12"/>
      <c r="GIG87" s="12"/>
      <c r="GIH87" s="12"/>
      <c r="GII87" s="12"/>
      <c r="GIJ87" s="12"/>
      <c r="GIK87" s="12"/>
      <c r="GIL87" s="12"/>
      <c r="GIM87" s="12"/>
      <c r="GIN87" s="12"/>
      <c r="GIO87" s="12"/>
      <c r="GIP87" s="12"/>
      <c r="GIQ87" s="11"/>
      <c r="GIR87" s="15"/>
      <c r="GIS87" s="13"/>
      <c r="GIT87" s="14"/>
      <c r="GIU87" s="14"/>
      <c r="GIV87" s="12"/>
      <c r="GIW87" s="12"/>
      <c r="GIX87" s="12"/>
      <c r="GIY87" s="12"/>
      <c r="GIZ87" s="12"/>
      <c r="GJA87" s="12"/>
      <c r="GJB87" s="12"/>
      <c r="GJC87" s="12"/>
      <c r="GJD87" s="12"/>
      <c r="GJE87" s="12"/>
      <c r="GJF87" s="12"/>
      <c r="GJG87" s="12"/>
      <c r="GJH87" s="11"/>
      <c r="GJI87" s="15"/>
      <c r="GJJ87" s="13"/>
      <c r="GJK87" s="14"/>
      <c r="GJL87" s="14"/>
      <c r="GJM87" s="12"/>
      <c r="GJN87" s="12"/>
      <c r="GJO87" s="12"/>
      <c r="GJP87" s="12"/>
      <c r="GJQ87" s="12"/>
      <c r="GJR87" s="12"/>
      <c r="GJS87" s="12"/>
      <c r="GJT87" s="12"/>
      <c r="GJU87" s="12"/>
      <c r="GJV87" s="12"/>
      <c r="GJW87" s="12"/>
      <c r="GJX87" s="12"/>
      <c r="GJY87" s="11"/>
      <c r="GJZ87" s="15"/>
      <c r="GKA87" s="13"/>
      <c r="GKB87" s="14"/>
      <c r="GKC87" s="14"/>
      <c r="GKD87" s="12"/>
      <c r="GKE87" s="12"/>
      <c r="GKF87" s="12"/>
      <c r="GKG87" s="12"/>
      <c r="GKH87" s="12"/>
      <c r="GKI87" s="12"/>
      <c r="GKJ87" s="12"/>
      <c r="GKK87" s="12"/>
      <c r="GKL87" s="12"/>
      <c r="GKM87" s="12"/>
      <c r="GKN87" s="12"/>
      <c r="GKO87" s="12"/>
      <c r="GKP87" s="11"/>
      <c r="GKQ87" s="15"/>
      <c r="GKR87" s="13"/>
      <c r="GKS87" s="14"/>
      <c r="GKT87" s="14"/>
      <c r="GKU87" s="12"/>
      <c r="GKV87" s="12"/>
      <c r="GKW87" s="12"/>
      <c r="GKX87" s="12"/>
      <c r="GKY87" s="12"/>
      <c r="GKZ87" s="12"/>
      <c r="GLA87" s="12"/>
      <c r="GLB87" s="12"/>
      <c r="GLC87" s="12"/>
      <c r="GLD87" s="12"/>
      <c r="GLE87" s="12"/>
      <c r="GLF87" s="12"/>
      <c r="GLG87" s="11"/>
      <c r="GLH87" s="15"/>
      <c r="GLI87" s="13"/>
      <c r="GLJ87" s="14"/>
      <c r="GLK87" s="14"/>
      <c r="GLL87" s="12"/>
      <c r="GLM87" s="12"/>
      <c r="GLN87" s="12"/>
      <c r="GLO87" s="12"/>
      <c r="GLP87" s="12"/>
      <c r="GLQ87" s="12"/>
      <c r="GLR87" s="12"/>
      <c r="GLS87" s="12"/>
      <c r="GLT87" s="12"/>
      <c r="GLU87" s="12"/>
      <c r="GLV87" s="12"/>
      <c r="GLW87" s="12"/>
      <c r="GLX87" s="11"/>
      <c r="GLY87" s="15"/>
      <c r="GLZ87" s="13"/>
      <c r="GMA87" s="14"/>
      <c r="GMB87" s="14"/>
      <c r="GMC87" s="12"/>
      <c r="GMD87" s="12"/>
      <c r="GME87" s="12"/>
      <c r="GMF87" s="12"/>
      <c r="GMG87" s="12"/>
      <c r="GMH87" s="12"/>
      <c r="GMI87" s="12"/>
      <c r="GMJ87" s="12"/>
      <c r="GMK87" s="12"/>
      <c r="GML87" s="12"/>
      <c r="GMM87" s="12"/>
      <c r="GMN87" s="12"/>
      <c r="GMO87" s="11"/>
      <c r="GMP87" s="15"/>
      <c r="GMQ87" s="13"/>
      <c r="GMR87" s="14"/>
      <c r="GMS87" s="14"/>
      <c r="GMT87" s="12"/>
      <c r="GMU87" s="12"/>
      <c r="GMV87" s="12"/>
      <c r="GMW87" s="12"/>
      <c r="GMX87" s="12"/>
      <c r="GMY87" s="12"/>
      <c r="GMZ87" s="12"/>
      <c r="GNA87" s="12"/>
      <c r="GNB87" s="12"/>
      <c r="GNC87" s="12"/>
      <c r="GND87" s="12"/>
      <c r="GNE87" s="12"/>
      <c r="GNF87" s="11"/>
      <c r="GNG87" s="15"/>
      <c r="GNH87" s="13"/>
      <c r="GNI87" s="14"/>
      <c r="GNJ87" s="14"/>
      <c r="GNK87" s="12"/>
      <c r="GNL87" s="12"/>
      <c r="GNM87" s="12"/>
      <c r="GNN87" s="12"/>
      <c r="GNO87" s="12"/>
      <c r="GNP87" s="12"/>
      <c r="GNQ87" s="12"/>
      <c r="GNR87" s="12"/>
      <c r="GNS87" s="12"/>
      <c r="GNT87" s="12"/>
      <c r="GNU87" s="12"/>
      <c r="GNV87" s="12"/>
      <c r="GNW87" s="11"/>
      <c r="GNX87" s="15"/>
      <c r="GNY87" s="13"/>
      <c r="GNZ87" s="14"/>
      <c r="GOA87" s="14"/>
      <c r="GOB87" s="12"/>
      <c r="GOC87" s="12"/>
      <c r="GOD87" s="12"/>
      <c r="GOE87" s="12"/>
      <c r="GOF87" s="12"/>
      <c r="GOG87" s="12"/>
      <c r="GOH87" s="12"/>
      <c r="GOI87" s="12"/>
      <c r="GOJ87" s="12"/>
      <c r="GOK87" s="12"/>
      <c r="GOL87" s="12"/>
      <c r="GOM87" s="12"/>
      <c r="GON87" s="11"/>
      <c r="GOO87" s="15"/>
      <c r="GOP87" s="13"/>
      <c r="GOQ87" s="14"/>
      <c r="GOR87" s="14"/>
      <c r="GOS87" s="12"/>
      <c r="GOT87" s="12"/>
      <c r="GOU87" s="12"/>
      <c r="GOV87" s="12"/>
      <c r="GOW87" s="12"/>
      <c r="GOX87" s="12"/>
      <c r="GOY87" s="12"/>
      <c r="GOZ87" s="12"/>
      <c r="GPA87" s="12"/>
      <c r="GPB87" s="12"/>
      <c r="GPC87" s="12"/>
      <c r="GPD87" s="12"/>
      <c r="GPE87" s="11"/>
      <c r="GPF87" s="15"/>
      <c r="GPG87" s="13"/>
      <c r="GPH87" s="14"/>
      <c r="GPI87" s="14"/>
      <c r="GPJ87" s="12"/>
      <c r="GPK87" s="12"/>
      <c r="GPL87" s="12"/>
      <c r="GPM87" s="12"/>
      <c r="GPN87" s="12"/>
      <c r="GPO87" s="12"/>
      <c r="GPP87" s="12"/>
      <c r="GPQ87" s="12"/>
      <c r="GPR87" s="12"/>
      <c r="GPS87" s="12"/>
      <c r="GPT87" s="12"/>
      <c r="GPU87" s="12"/>
      <c r="GPV87" s="11"/>
      <c r="GPW87" s="15"/>
      <c r="GPX87" s="13"/>
      <c r="GPY87" s="14"/>
      <c r="GPZ87" s="14"/>
      <c r="GQA87" s="12"/>
      <c r="GQB87" s="12"/>
      <c r="GQC87" s="12"/>
      <c r="GQD87" s="12"/>
      <c r="GQE87" s="12"/>
      <c r="GQF87" s="12"/>
      <c r="GQG87" s="12"/>
      <c r="GQH87" s="12"/>
      <c r="GQI87" s="12"/>
      <c r="GQJ87" s="12"/>
      <c r="GQK87" s="12"/>
      <c r="GQL87" s="12"/>
      <c r="GQM87" s="11"/>
      <c r="GQN87" s="15"/>
      <c r="GQO87" s="13"/>
      <c r="GQP87" s="14"/>
      <c r="GQQ87" s="14"/>
      <c r="GQR87" s="12"/>
      <c r="GQS87" s="12"/>
      <c r="GQT87" s="12"/>
      <c r="GQU87" s="12"/>
      <c r="GQV87" s="12"/>
      <c r="GQW87" s="12"/>
      <c r="GQX87" s="12"/>
      <c r="GQY87" s="12"/>
      <c r="GQZ87" s="12"/>
      <c r="GRA87" s="12"/>
      <c r="GRB87" s="12"/>
      <c r="GRC87" s="12"/>
      <c r="GRD87" s="11"/>
      <c r="GRE87" s="15"/>
      <c r="GRF87" s="13"/>
      <c r="GRG87" s="14"/>
      <c r="GRH87" s="14"/>
      <c r="GRI87" s="12"/>
      <c r="GRJ87" s="12"/>
      <c r="GRK87" s="12"/>
      <c r="GRL87" s="12"/>
      <c r="GRM87" s="12"/>
      <c r="GRN87" s="12"/>
      <c r="GRO87" s="12"/>
      <c r="GRP87" s="12"/>
      <c r="GRQ87" s="12"/>
      <c r="GRR87" s="12"/>
      <c r="GRS87" s="12"/>
      <c r="GRT87" s="12"/>
      <c r="GRU87" s="11"/>
      <c r="GRV87" s="15"/>
      <c r="GRW87" s="13"/>
      <c r="GRX87" s="14"/>
      <c r="GRY87" s="14"/>
      <c r="GRZ87" s="12"/>
      <c r="GSA87" s="12"/>
      <c r="GSB87" s="12"/>
      <c r="GSC87" s="12"/>
      <c r="GSD87" s="12"/>
      <c r="GSE87" s="12"/>
      <c r="GSF87" s="12"/>
      <c r="GSG87" s="12"/>
      <c r="GSH87" s="12"/>
      <c r="GSI87" s="12"/>
      <c r="GSJ87" s="12"/>
      <c r="GSK87" s="12"/>
      <c r="GSL87" s="11"/>
      <c r="GSM87" s="15"/>
      <c r="GSN87" s="13"/>
      <c r="GSO87" s="14"/>
      <c r="GSP87" s="14"/>
      <c r="GSQ87" s="12"/>
      <c r="GSR87" s="12"/>
      <c r="GSS87" s="12"/>
      <c r="GST87" s="12"/>
      <c r="GSU87" s="12"/>
      <c r="GSV87" s="12"/>
      <c r="GSW87" s="12"/>
      <c r="GSX87" s="12"/>
      <c r="GSY87" s="12"/>
      <c r="GSZ87" s="12"/>
      <c r="GTA87" s="12"/>
      <c r="GTB87" s="12"/>
      <c r="GTC87" s="11"/>
      <c r="GTD87" s="15"/>
      <c r="GTE87" s="13"/>
      <c r="GTF87" s="14"/>
      <c r="GTG87" s="14"/>
      <c r="GTH87" s="12"/>
      <c r="GTI87" s="12"/>
      <c r="GTJ87" s="12"/>
      <c r="GTK87" s="12"/>
      <c r="GTL87" s="12"/>
      <c r="GTM87" s="12"/>
      <c r="GTN87" s="12"/>
      <c r="GTO87" s="12"/>
      <c r="GTP87" s="12"/>
      <c r="GTQ87" s="12"/>
      <c r="GTR87" s="12"/>
      <c r="GTS87" s="12"/>
      <c r="GTT87" s="11"/>
      <c r="GTU87" s="15"/>
      <c r="GTV87" s="13"/>
      <c r="GTW87" s="14"/>
      <c r="GTX87" s="14"/>
      <c r="GTY87" s="12"/>
      <c r="GTZ87" s="12"/>
      <c r="GUA87" s="12"/>
      <c r="GUB87" s="12"/>
      <c r="GUC87" s="12"/>
      <c r="GUD87" s="12"/>
      <c r="GUE87" s="12"/>
      <c r="GUF87" s="12"/>
      <c r="GUG87" s="12"/>
      <c r="GUH87" s="12"/>
      <c r="GUI87" s="12"/>
      <c r="GUJ87" s="12"/>
      <c r="GUK87" s="11"/>
      <c r="GUL87" s="15"/>
      <c r="GUM87" s="13"/>
      <c r="GUN87" s="14"/>
      <c r="GUO87" s="14"/>
      <c r="GUP87" s="12"/>
      <c r="GUQ87" s="12"/>
      <c r="GUR87" s="12"/>
      <c r="GUS87" s="12"/>
      <c r="GUT87" s="12"/>
      <c r="GUU87" s="12"/>
      <c r="GUV87" s="12"/>
      <c r="GUW87" s="12"/>
      <c r="GUX87" s="12"/>
      <c r="GUY87" s="12"/>
      <c r="GUZ87" s="12"/>
      <c r="GVA87" s="12"/>
      <c r="GVB87" s="11"/>
      <c r="GVC87" s="15"/>
      <c r="GVD87" s="13"/>
      <c r="GVE87" s="14"/>
      <c r="GVF87" s="14"/>
      <c r="GVG87" s="12"/>
      <c r="GVH87" s="12"/>
      <c r="GVI87" s="12"/>
      <c r="GVJ87" s="12"/>
      <c r="GVK87" s="12"/>
      <c r="GVL87" s="12"/>
      <c r="GVM87" s="12"/>
      <c r="GVN87" s="12"/>
      <c r="GVO87" s="12"/>
      <c r="GVP87" s="12"/>
      <c r="GVQ87" s="12"/>
      <c r="GVR87" s="12"/>
      <c r="GVS87" s="11"/>
      <c r="GVT87" s="15"/>
      <c r="GVU87" s="13"/>
      <c r="GVV87" s="14"/>
      <c r="GVW87" s="14"/>
      <c r="GVX87" s="12"/>
      <c r="GVY87" s="12"/>
      <c r="GVZ87" s="12"/>
      <c r="GWA87" s="12"/>
      <c r="GWB87" s="12"/>
      <c r="GWC87" s="12"/>
      <c r="GWD87" s="12"/>
      <c r="GWE87" s="12"/>
      <c r="GWF87" s="12"/>
      <c r="GWG87" s="12"/>
      <c r="GWH87" s="12"/>
      <c r="GWI87" s="12"/>
      <c r="GWJ87" s="11"/>
      <c r="GWK87" s="15"/>
      <c r="GWL87" s="13"/>
      <c r="GWM87" s="14"/>
      <c r="GWN87" s="14"/>
      <c r="GWO87" s="12"/>
      <c r="GWP87" s="12"/>
      <c r="GWQ87" s="12"/>
      <c r="GWR87" s="12"/>
      <c r="GWS87" s="12"/>
      <c r="GWT87" s="12"/>
      <c r="GWU87" s="12"/>
      <c r="GWV87" s="12"/>
      <c r="GWW87" s="12"/>
      <c r="GWX87" s="12"/>
      <c r="GWY87" s="12"/>
      <c r="GWZ87" s="12"/>
      <c r="GXA87" s="11"/>
      <c r="GXB87" s="15"/>
      <c r="GXC87" s="13"/>
      <c r="GXD87" s="14"/>
      <c r="GXE87" s="14"/>
      <c r="GXF87" s="12"/>
      <c r="GXG87" s="12"/>
      <c r="GXH87" s="12"/>
      <c r="GXI87" s="12"/>
      <c r="GXJ87" s="12"/>
      <c r="GXK87" s="12"/>
      <c r="GXL87" s="12"/>
      <c r="GXM87" s="12"/>
      <c r="GXN87" s="12"/>
      <c r="GXO87" s="12"/>
      <c r="GXP87" s="12"/>
      <c r="GXQ87" s="12"/>
      <c r="GXR87" s="11"/>
      <c r="GXS87" s="15"/>
      <c r="GXT87" s="13"/>
      <c r="GXU87" s="14"/>
      <c r="GXV87" s="14"/>
      <c r="GXW87" s="12"/>
      <c r="GXX87" s="12"/>
      <c r="GXY87" s="12"/>
      <c r="GXZ87" s="12"/>
      <c r="GYA87" s="12"/>
      <c r="GYB87" s="12"/>
      <c r="GYC87" s="12"/>
      <c r="GYD87" s="12"/>
      <c r="GYE87" s="12"/>
      <c r="GYF87" s="12"/>
      <c r="GYG87" s="12"/>
      <c r="GYH87" s="12"/>
      <c r="GYI87" s="11"/>
      <c r="GYJ87" s="15"/>
      <c r="GYK87" s="13"/>
      <c r="GYL87" s="14"/>
      <c r="GYM87" s="14"/>
      <c r="GYN87" s="12"/>
      <c r="GYO87" s="12"/>
      <c r="GYP87" s="12"/>
      <c r="GYQ87" s="12"/>
      <c r="GYR87" s="12"/>
      <c r="GYS87" s="12"/>
      <c r="GYT87" s="12"/>
      <c r="GYU87" s="12"/>
      <c r="GYV87" s="12"/>
      <c r="GYW87" s="12"/>
      <c r="GYX87" s="12"/>
      <c r="GYY87" s="12"/>
      <c r="GYZ87" s="11"/>
      <c r="GZA87" s="15"/>
      <c r="GZB87" s="13"/>
      <c r="GZC87" s="14"/>
      <c r="GZD87" s="14"/>
      <c r="GZE87" s="12"/>
      <c r="GZF87" s="12"/>
      <c r="GZG87" s="12"/>
      <c r="GZH87" s="12"/>
      <c r="GZI87" s="12"/>
      <c r="GZJ87" s="12"/>
      <c r="GZK87" s="12"/>
      <c r="GZL87" s="12"/>
      <c r="GZM87" s="12"/>
      <c r="GZN87" s="12"/>
      <c r="GZO87" s="12"/>
      <c r="GZP87" s="12"/>
      <c r="GZQ87" s="11"/>
      <c r="GZR87" s="15"/>
      <c r="GZS87" s="13"/>
      <c r="GZT87" s="14"/>
      <c r="GZU87" s="14"/>
      <c r="GZV87" s="12"/>
      <c r="GZW87" s="12"/>
      <c r="GZX87" s="12"/>
      <c r="GZY87" s="12"/>
      <c r="GZZ87" s="12"/>
      <c r="HAA87" s="12"/>
      <c r="HAB87" s="12"/>
      <c r="HAC87" s="12"/>
      <c r="HAD87" s="12"/>
      <c r="HAE87" s="12"/>
      <c r="HAF87" s="12"/>
      <c r="HAG87" s="12"/>
      <c r="HAH87" s="11"/>
      <c r="HAI87" s="15"/>
      <c r="HAJ87" s="13"/>
      <c r="HAK87" s="14"/>
      <c r="HAL87" s="14"/>
      <c r="HAM87" s="12"/>
      <c r="HAN87" s="12"/>
      <c r="HAO87" s="12"/>
      <c r="HAP87" s="12"/>
      <c r="HAQ87" s="12"/>
      <c r="HAR87" s="12"/>
      <c r="HAS87" s="12"/>
      <c r="HAT87" s="12"/>
      <c r="HAU87" s="12"/>
      <c r="HAV87" s="12"/>
      <c r="HAW87" s="12"/>
      <c r="HAX87" s="12"/>
      <c r="HAY87" s="11"/>
      <c r="HAZ87" s="15"/>
      <c r="HBA87" s="13"/>
      <c r="HBB87" s="14"/>
      <c r="HBC87" s="14"/>
      <c r="HBD87" s="12"/>
      <c r="HBE87" s="12"/>
      <c r="HBF87" s="12"/>
      <c r="HBG87" s="12"/>
      <c r="HBH87" s="12"/>
      <c r="HBI87" s="12"/>
      <c r="HBJ87" s="12"/>
      <c r="HBK87" s="12"/>
      <c r="HBL87" s="12"/>
      <c r="HBM87" s="12"/>
      <c r="HBN87" s="12"/>
      <c r="HBO87" s="12"/>
      <c r="HBP87" s="11"/>
      <c r="HBQ87" s="15"/>
      <c r="HBR87" s="13"/>
      <c r="HBS87" s="14"/>
      <c r="HBT87" s="14"/>
      <c r="HBU87" s="12"/>
      <c r="HBV87" s="12"/>
      <c r="HBW87" s="12"/>
      <c r="HBX87" s="12"/>
      <c r="HBY87" s="12"/>
      <c r="HBZ87" s="12"/>
      <c r="HCA87" s="12"/>
      <c r="HCB87" s="12"/>
      <c r="HCC87" s="12"/>
      <c r="HCD87" s="12"/>
      <c r="HCE87" s="12"/>
      <c r="HCF87" s="12"/>
      <c r="HCG87" s="11"/>
      <c r="HCH87" s="15"/>
      <c r="HCI87" s="13"/>
      <c r="HCJ87" s="14"/>
      <c r="HCK87" s="14"/>
      <c r="HCL87" s="12"/>
      <c r="HCM87" s="12"/>
      <c r="HCN87" s="12"/>
      <c r="HCO87" s="12"/>
      <c r="HCP87" s="12"/>
      <c r="HCQ87" s="12"/>
      <c r="HCR87" s="12"/>
      <c r="HCS87" s="12"/>
      <c r="HCT87" s="12"/>
      <c r="HCU87" s="12"/>
      <c r="HCV87" s="12"/>
      <c r="HCW87" s="12"/>
      <c r="HCX87" s="11"/>
      <c r="HCY87" s="15"/>
      <c r="HCZ87" s="13"/>
      <c r="HDA87" s="14"/>
      <c r="HDB87" s="14"/>
      <c r="HDC87" s="12"/>
      <c r="HDD87" s="12"/>
      <c r="HDE87" s="12"/>
      <c r="HDF87" s="12"/>
      <c r="HDG87" s="12"/>
      <c r="HDH87" s="12"/>
      <c r="HDI87" s="12"/>
      <c r="HDJ87" s="12"/>
      <c r="HDK87" s="12"/>
      <c r="HDL87" s="12"/>
      <c r="HDM87" s="12"/>
      <c r="HDN87" s="12"/>
      <c r="HDO87" s="11"/>
      <c r="HDP87" s="15"/>
      <c r="HDQ87" s="13"/>
      <c r="HDR87" s="14"/>
      <c r="HDS87" s="14"/>
      <c r="HDT87" s="12"/>
      <c r="HDU87" s="12"/>
      <c r="HDV87" s="12"/>
      <c r="HDW87" s="12"/>
      <c r="HDX87" s="12"/>
      <c r="HDY87" s="12"/>
      <c r="HDZ87" s="12"/>
      <c r="HEA87" s="12"/>
      <c r="HEB87" s="12"/>
      <c r="HEC87" s="12"/>
      <c r="HED87" s="12"/>
      <c r="HEE87" s="12"/>
      <c r="HEF87" s="11"/>
      <c r="HEG87" s="15"/>
      <c r="HEH87" s="13"/>
      <c r="HEI87" s="14"/>
      <c r="HEJ87" s="14"/>
      <c r="HEK87" s="12"/>
      <c r="HEL87" s="12"/>
      <c r="HEM87" s="12"/>
      <c r="HEN87" s="12"/>
      <c r="HEO87" s="12"/>
      <c r="HEP87" s="12"/>
      <c r="HEQ87" s="12"/>
      <c r="HER87" s="12"/>
      <c r="HES87" s="12"/>
      <c r="HET87" s="12"/>
      <c r="HEU87" s="12"/>
      <c r="HEV87" s="12"/>
      <c r="HEW87" s="11"/>
      <c r="HEX87" s="15"/>
      <c r="HEY87" s="13"/>
      <c r="HEZ87" s="14"/>
      <c r="HFA87" s="14"/>
      <c r="HFB87" s="12"/>
      <c r="HFC87" s="12"/>
      <c r="HFD87" s="12"/>
      <c r="HFE87" s="12"/>
      <c r="HFF87" s="12"/>
      <c r="HFG87" s="12"/>
      <c r="HFH87" s="12"/>
      <c r="HFI87" s="12"/>
      <c r="HFJ87" s="12"/>
      <c r="HFK87" s="12"/>
      <c r="HFL87" s="12"/>
      <c r="HFM87" s="12"/>
      <c r="HFN87" s="11"/>
      <c r="HFO87" s="15"/>
      <c r="HFP87" s="13"/>
      <c r="HFQ87" s="14"/>
      <c r="HFR87" s="14"/>
      <c r="HFS87" s="12"/>
      <c r="HFT87" s="12"/>
      <c r="HFU87" s="12"/>
      <c r="HFV87" s="12"/>
      <c r="HFW87" s="12"/>
      <c r="HFX87" s="12"/>
      <c r="HFY87" s="12"/>
      <c r="HFZ87" s="12"/>
      <c r="HGA87" s="12"/>
      <c r="HGB87" s="12"/>
      <c r="HGC87" s="12"/>
      <c r="HGD87" s="12"/>
      <c r="HGE87" s="11"/>
      <c r="HGF87" s="15"/>
      <c r="HGG87" s="13"/>
      <c r="HGH87" s="14"/>
      <c r="HGI87" s="14"/>
      <c r="HGJ87" s="12"/>
      <c r="HGK87" s="12"/>
      <c r="HGL87" s="12"/>
      <c r="HGM87" s="12"/>
      <c r="HGN87" s="12"/>
      <c r="HGO87" s="12"/>
      <c r="HGP87" s="12"/>
      <c r="HGQ87" s="12"/>
      <c r="HGR87" s="12"/>
      <c r="HGS87" s="12"/>
      <c r="HGT87" s="12"/>
      <c r="HGU87" s="12"/>
      <c r="HGV87" s="11"/>
      <c r="HGW87" s="15"/>
      <c r="HGX87" s="13"/>
      <c r="HGY87" s="14"/>
      <c r="HGZ87" s="14"/>
      <c r="HHA87" s="12"/>
      <c r="HHB87" s="12"/>
      <c r="HHC87" s="12"/>
      <c r="HHD87" s="12"/>
      <c r="HHE87" s="12"/>
      <c r="HHF87" s="12"/>
      <c r="HHG87" s="12"/>
      <c r="HHH87" s="12"/>
      <c r="HHI87" s="12"/>
      <c r="HHJ87" s="12"/>
      <c r="HHK87" s="12"/>
      <c r="HHL87" s="12"/>
      <c r="HHM87" s="11"/>
      <c r="HHN87" s="15"/>
      <c r="HHO87" s="13"/>
      <c r="HHP87" s="14"/>
      <c r="HHQ87" s="14"/>
      <c r="HHR87" s="12"/>
      <c r="HHS87" s="12"/>
      <c r="HHT87" s="12"/>
      <c r="HHU87" s="12"/>
      <c r="HHV87" s="12"/>
      <c r="HHW87" s="12"/>
      <c r="HHX87" s="12"/>
      <c r="HHY87" s="12"/>
      <c r="HHZ87" s="12"/>
      <c r="HIA87" s="12"/>
      <c r="HIB87" s="12"/>
      <c r="HIC87" s="12"/>
      <c r="HID87" s="11"/>
      <c r="HIE87" s="15"/>
      <c r="HIF87" s="13"/>
      <c r="HIG87" s="14"/>
      <c r="HIH87" s="14"/>
      <c r="HII87" s="12"/>
      <c r="HIJ87" s="12"/>
      <c r="HIK87" s="12"/>
      <c r="HIL87" s="12"/>
      <c r="HIM87" s="12"/>
      <c r="HIN87" s="12"/>
      <c r="HIO87" s="12"/>
      <c r="HIP87" s="12"/>
      <c r="HIQ87" s="12"/>
      <c r="HIR87" s="12"/>
      <c r="HIS87" s="12"/>
      <c r="HIT87" s="12"/>
      <c r="HIU87" s="11"/>
      <c r="HIV87" s="15"/>
      <c r="HIW87" s="13"/>
      <c r="HIX87" s="14"/>
      <c r="HIY87" s="14"/>
      <c r="HIZ87" s="12"/>
      <c r="HJA87" s="12"/>
      <c r="HJB87" s="12"/>
      <c r="HJC87" s="12"/>
      <c r="HJD87" s="12"/>
      <c r="HJE87" s="12"/>
      <c r="HJF87" s="12"/>
      <c r="HJG87" s="12"/>
      <c r="HJH87" s="12"/>
      <c r="HJI87" s="12"/>
      <c r="HJJ87" s="12"/>
      <c r="HJK87" s="12"/>
      <c r="HJL87" s="11"/>
      <c r="HJM87" s="15"/>
      <c r="HJN87" s="13"/>
      <c r="HJO87" s="14"/>
      <c r="HJP87" s="14"/>
      <c r="HJQ87" s="12"/>
      <c r="HJR87" s="12"/>
      <c r="HJS87" s="12"/>
      <c r="HJT87" s="12"/>
      <c r="HJU87" s="12"/>
      <c r="HJV87" s="12"/>
      <c r="HJW87" s="12"/>
      <c r="HJX87" s="12"/>
      <c r="HJY87" s="12"/>
      <c r="HJZ87" s="12"/>
      <c r="HKA87" s="12"/>
      <c r="HKB87" s="12"/>
      <c r="HKC87" s="11"/>
      <c r="HKD87" s="15"/>
      <c r="HKE87" s="13"/>
      <c r="HKF87" s="14"/>
      <c r="HKG87" s="14"/>
      <c r="HKH87" s="12"/>
      <c r="HKI87" s="12"/>
      <c r="HKJ87" s="12"/>
      <c r="HKK87" s="12"/>
      <c r="HKL87" s="12"/>
      <c r="HKM87" s="12"/>
      <c r="HKN87" s="12"/>
      <c r="HKO87" s="12"/>
      <c r="HKP87" s="12"/>
      <c r="HKQ87" s="12"/>
      <c r="HKR87" s="12"/>
      <c r="HKS87" s="12"/>
      <c r="HKT87" s="11"/>
      <c r="HKU87" s="15"/>
      <c r="HKV87" s="13"/>
      <c r="HKW87" s="14"/>
      <c r="HKX87" s="14"/>
      <c r="HKY87" s="12"/>
      <c r="HKZ87" s="12"/>
      <c r="HLA87" s="12"/>
      <c r="HLB87" s="12"/>
      <c r="HLC87" s="12"/>
      <c r="HLD87" s="12"/>
      <c r="HLE87" s="12"/>
      <c r="HLF87" s="12"/>
      <c r="HLG87" s="12"/>
      <c r="HLH87" s="12"/>
      <c r="HLI87" s="12"/>
      <c r="HLJ87" s="12"/>
      <c r="HLK87" s="11"/>
      <c r="HLL87" s="15"/>
      <c r="HLM87" s="13"/>
      <c r="HLN87" s="14"/>
      <c r="HLO87" s="14"/>
      <c r="HLP87" s="12"/>
      <c r="HLQ87" s="12"/>
      <c r="HLR87" s="12"/>
      <c r="HLS87" s="12"/>
      <c r="HLT87" s="12"/>
      <c r="HLU87" s="12"/>
      <c r="HLV87" s="12"/>
      <c r="HLW87" s="12"/>
      <c r="HLX87" s="12"/>
      <c r="HLY87" s="12"/>
      <c r="HLZ87" s="12"/>
      <c r="HMA87" s="12"/>
      <c r="HMB87" s="11"/>
      <c r="HMC87" s="15"/>
      <c r="HMD87" s="13"/>
      <c r="HME87" s="14"/>
      <c r="HMF87" s="14"/>
      <c r="HMG87" s="12"/>
      <c r="HMH87" s="12"/>
      <c r="HMI87" s="12"/>
      <c r="HMJ87" s="12"/>
      <c r="HMK87" s="12"/>
      <c r="HML87" s="12"/>
      <c r="HMM87" s="12"/>
      <c r="HMN87" s="12"/>
      <c r="HMO87" s="12"/>
      <c r="HMP87" s="12"/>
      <c r="HMQ87" s="12"/>
      <c r="HMR87" s="12"/>
      <c r="HMS87" s="11"/>
      <c r="HMT87" s="15"/>
      <c r="HMU87" s="13"/>
      <c r="HMV87" s="14"/>
      <c r="HMW87" s="14"/>
      <c r="HMX87" s="12"/>
      <c r="HMY87" s="12"/>
      <c r="HMZ87" s="12"/>
      <c r="HNA87" s="12"/>
      <c r="HNB87" s="12"/>
      <c r="HNC87" s="12"/>
      <c r="HND87" s="12"/>
      <c r="HNE87" s="12"/>
      <c r="HNF87" s="12"/>
      <c r="HNG87" s="12"/>
      <c r="HNH87" s="12"/>
      <c r="HNI87" s="12"/>
      <c r="HNJ87" s="11"/>
      <c r="HNK87" s="15"/>
      <c r="HNL87" s="13"/>
      <c r="HNM87" s="14"/>
      <c r="HNN87" s="14"/>
      <c r="HNO87" s="12"/>
      <c r="HNP87" s="12"/>
      <c r="HNQ87" s="12"/>
      <c r="HNR87" s="12"/>
      <c r="HNS87" s="12"/>
      <c r="HNT87" s="12"/>
      <c r="HNU87" s="12"/>
      <c r="HNV87" s="12"/>
      <c r="HNW87" s="12"/>
      <c r="HNX87" s="12"/>
      <c r="HNY87" s="12"/>
      <c r="HNZ87" s="12"/>
      <c r="HOA87" s="11"/>
      <c r="HOB87" s="15"/>
      <c r="HOC87" s="13"/>
      <c r="HOD87" s="14"/>
      <c r="HOE87" s="14"/>
      <c r="HOF87" s="12"/>
      <c r="HOG87" s="12"/>
      <c r="HOH87" s="12"/>
      <c r="HOI87" s="12"/>
      <c r="HOJ87" s="12"/>
      <c r="HOK87" s="12"/>
      <c r="HOL87" s="12"/>
      <c r="HOM87" s="12"/>
      <c r="HON87" s="12"/>
      <c r="HOO87" s="12"/>
      <c r="HOP87" s="12"/>
      <c r="HOQ87" s="12"/>
      <c r="HOR87" s="11"/>
      <c r="HOS87" s="15"/>
      <c r="HOT87" s="13"/>
      <c r="HOU87" s="14"/>
      <c r="HOV87" s="14"/>
      <c r="HOW87" s="12"/>
      <c r="HOX87" s="12"/>
      <c r="HOY87" s="12"/>
      <c r="HOZ87" s="12"/>
      <c r="HPA87" s="12"/>
      <c r="HPB87" s="12"/>
      <c r="HPC87" s="12"/>
      <c r="HPD87" s="12"/>
      <c r="HPE87" s="12"/>
      <c r="HPF87" s="12"/>
      <c r="HPG87" s="12"/>
      <c r="HPH87" s="12"/>
      <c r="HPI87" s="11"/>
      <c r="HPJ87" s="15"/>
      <c r="HPK87" s="13"/>
      <c r="HPL87" s="14"/>
      <c r="HPM87" s="14"/>
      <c r="HPN87" s="12"/>
      <c r="HPO87" s="12"/>
      <c r="HPP87" s="12"/>
      <c r="HPQ87" s="12"/>
      <c r="HPR87" s="12"/>
      <c r="HPS87" s="12"/>
      <c r="HPT87" s="12"/>
      <c r="HPU87" s="12"/>
      <c r="HPV87" s="12"/>
      <c r="HPW87" s="12"/>
      <c r="HPX87" s="12"/>
      <c r="HPY87" s="12"/>
      <c r="HPZ87" s="11"/>
      <c r="HQA87" s="15"/>
      <c r="HQB87" s="13"/>
      <c r="HQC87" s="14"/>
      <c r="HQD87" s="14"/>
      <c r="HQE87" s="12"/>
      <c r="HQF87" s="12"/>
      <c r="HQG87" s="12"/>
      <c r="HQH87" s="12"/>
      <c r="HQI87" s="12"/>
      <c r="HQJ87" s="12"/>
      <c r="HQK87" s="12"/>
      <c r="HQL87" s="12"/>
      <c r="HQM87" s="12"/>
      <c r="HQN87" s="12"/>
      <c r="HQO87" s="12"/>
      <c r="HQP87" s="12"/>
      <c r="HQQ87" s="11"/>
      <c r="HQR87" s="15"/>
      <c r="HQS87" s="13"/>
      <c r="HQT87" s="14"/>
      <c r="HQU87" s="14"/>
      <c r="HQV87" s="12"/>
      <c r="HQW87" s="12"/>
      <c r="HQX87" s="12"/>
      <c r="HQY87" s="12"/>
      <c r="HQZ87" s="12"/>
      <c r="HRA87" s="12"/>
      <c r="HRB87" s="12"/>
      <c r="HRC87" s="12"/>
      <c r="HRD87" s="12"/>
      <c r="HRE87" s="12"/>
      <c r="HRF87" s="12"/>
      <c r="HRG87" s="12"/>
      <c r="HRH87" s="11"/>
      <c r="HRI87" s="15"/>
      <c r="HRJ87" s="13"/>
      <c r="HRK87" s="14"/>
      <c r="HRL87" s="14"/>
      <c r="HRM87" s="12"/>
      <c r="HRN87" s="12"/>
      <c r="HRO87" s="12"/>
      <c r="HRP87" s="12"/>
      <c r="HRQ87" s="12"/>
      <c r="HRR87" s="12"/>
      <c r="HRS87" s="12"/>
      <c r="HRT87" s="12"/>
      <c r="HRU87" s="12"/>
      <c r="HRV87" s="12"/>
      <c r="HRW87" s="12"/>
      <c r="HRX87" s="12"/>
      <c r="HRY87" s="11"/>
      <c r="HRZ87" s="15"/>
      <c r="HSA87" s="13"/>
      <c r="HSB87" s="14"/>
      <c r="HSC87" s="14"/>
      <c r="HSD87" s="12"/>
      <c r="HSE87" s="12"/>
      <c r="HSF87" s="12"/>
      <c r="HSG87" s="12"/>
      <c r="HSH87" s="12"/>
      <c r="HSI87" s="12"/>
      <c r="HSJ87" s="12"/>
      <c r="HSK87" s="12"/>
      <c r="HSL87" s="12"/>
      <c r="HSM87" s="12"/>
      <c r="HSN87" s="12"/>
      <c r="HSO87" s="12"/>
      <c r="HSP87" s="11"/>
      <c r="HSQ87" s="15"/>
      <c r="HSR87" s="13"/>
      <c r="HSS87" s="14"/>
      <c r="HST87" s="14"/>
      <c r="HSU87" s="12"/>
      <c r="HSV87" s="12"/>
      <c r="HSW87" s="12"/>
      <c r="HSX87" s="12"/>
      <c r="HSY87" s="12"/>
      <c r="HSZ87" s="12"/>
      <c r="HTA87" s="12"/>
      <c r="HTB87" s="12"/>
      <c r="HTC87" s="12"/>
      <c r="HTD87" s="12"/>
      <c r="HTE87" s="12"/>
      <c r="HTF87" s="12"/>
      <c r="HTG87" s="11"/>
      <c r="HTH87" s="15"/>
      <c r="HTI87" s="13"/>
      <c r="HTJ87" s="14"/>
      <c r="HTK87" s="14"/>
      <c r="HTL87" s="12"/>
      <c r="HTM87" s="12"/>
      <c r="HTN87" s="12"/>
      <c r="HTO87" s="12"/>
      <c r="HTP87" s="12"/>
      <c r="HTQ87" s="12"/>
      <c r="HTR87" s="12"/>
      <c r="HTS87" s="12"/>
      <c r="HTT87" s="12"/>
      <c r="HTU87" s="12"/>
      <c r="HTV87" s="12"/>
      <c r="HTW87" s="12"/>
      <c r="HTX87" s="11"/>
      <c r="HTY87" s="15"/>
      <c r="HTZ87" s="13"/>
      <c r="HUA87" s="14"/>
      <c r="HUB87" s="14"/>
      <c r="HUC87" s="12"/>
      <c r="HUD87" s="12"/>
      <c r="HUE87" s="12"/>
      <c r="HUF87" s="12"/>
      <c r="HUG87" s="12"/>
      <c r="HUH87" s="12"/>
      <c r="HUI87" s="12"/>
      <c r="HUJ87" s="12"/>
      <c r="HUK87" s="12"/>
      <c r="HUL87" s="12"/>
      <c r="HUM87" s="12"/>
      <c r="HUN87" s="12"/>
      <c r="HUO87" s="11"/>
      <c r="HUP87" s="15"/>
      <c r="HUQ87" s="13"/>
      <c r="HUR87" s="14"/>
      <c r="HUS87" s="14"/>
      <c r="HUT87" s="12"/>
      <c r="HUU87" s="12"/>
      <c r="HUV87" s="12"/>
      <c r="HUW87" s="12"/>
      <c r="HUX87" s="12"/>
      <c r="HUY87" s="12"/>
      <c r="HUZ87" s="12"/>
      <c r="HVA87" s="12"/>
      <c r="HVB87" s="12"/>
      <c r="HVC87" s="12"/>
      <c r="HVD87" s="12"/>
      <c r="HVE87" s="12"/>
      <c r="HVF87" s="11"/>
      <c r="HVG87" s="15"/>
      <c r="HVH87" s="13"/>
      <c r="HVI87" s="14"/>
      <c r="HVJ87" s="14"/>
      <c r="HVK87" s="12"/>
      <c r="HVL87" s="12"/>
      <c r="HVM87" s="12"/>
      <c r="HVN87" s="12"/>
      <c r="HVO87" s="12"/>
      <c r="HVP87" s="12"/>
      <c r="HVQ87" s="12"/>
      <c r="HVR87" s="12"/>
      <c r="HVS87" s="12"/>
      <c r="HVT87" s="12"/>
      <c r="HVU87" s="12"/>
      <c r="HVV87" s="12"/>
      <c r="HVW87" s="11"/>
      <c r="HVX87" s="15"/>
      <c r="HVY87" s="13"/>
      <c r="HVZ87" s="14"/>
      <c r="HWA87" s="14"/>
      <c r="HWB87" s="12"/>
      <c r="HWC87" s="12"/>
      <c r="HWD87" s="12"/>
      <c r="HWE87" s="12"/>
      <c r="HWF87" s="12"/>
      <c r="HWG87" s="12"/>
      <c r="HWH87" s="12"/>
      <c r="HWI87" s="12"/>
      <c r="HWJ87" s="12"/>
      <c r="HWK87" s="12"/>
      <c r="HWL87" s="12"/>
      <c r="HWM87" s="12"/>
      <c r="HWN87" s="11"/>
      <c r="HWO87" s="15"/>
      <c r="HWP87" s="13"/>
      <c r="HWQ87" s="14"/>
      <c r="HWR87" s="14"/>
      <c r="HWS87" s="12"/>
      <c r="HWT87" s="12"/>
      <c r="HWU87" s="12"/>
      <c r="HWV87" s="12"/>
      <c r="HWW87" s="12"/>
      <c r="HWX87" s="12"/>
      <c r="HWY87" s="12"/>
      <c r="HWZ87" s="12"/>
      <c r="HXA87" s="12"/>
      <c r="HXB87" s="12"/>
      <c r="HXC87" s="12"/>
      <c r="HXD87" s="12"/>
      <c r="HXE87" s="11"/>
      <c r="HXF87" s="15"/>
      <c r="HXG87" s="13"/>
      <c r="HXH87" s="14"/>
      <c r="HXI87" s="14"/>
      <c r="HXJ87" s="12"/>
      <c r="HXK87" s="12"/>
      <c r="HXL87" s="12"/>
      <c r="HXM87" s="12"/>
      <c r="HXN87" s="12"/>
      <c r="HXO87" s="12"/>
      <c r="HXP87" s="12"/>
      <c r="HXQ87" s="12"/>
      <c r="HXR87" s="12"/>
      <c r="HXS87" s="12"/>
      <c r="HXT87" s="12"/>
      <c r="HXU87" s="12"/>
      <c r="HXV87" s="11"/>
      <c r="HXW87" s="15"/>
      <c r="HXX87" s="13"/>
      <c r="HXY87" s="14"/>
      <c r="HXZ87" s="14"/>
      <c r="HYA87" s="12"/>
      <c r="HYB87" s="12"/>
      <c r="HYC87" s="12"/>
      <c r="HYD87" s="12"/>
      <c r="HYE87" s="12"/>
      <c r="HYF87" s="12"/>
      <c r="HYG87" s="12"/>
      <c r="HYH87" s="12"/>
      <c r="HYI87" s="12"/>
      <c r="HYJ87" s="12"/>
      <c r="HYK87" s="12"/>
      <c r="HYL87" s="12"/>
      <c r="HYM87" s="11"/>
      <c r="HYN87" s="15"/>
      <c r="HYO87" s="13"/>
      <c r="HYP87" s="14"/>
      <c r="HYQ87" s="14"/>
      <c r="HYR87" s="12"/>
      <c r="HYS87" s="12"/>
      <c r="HYT87" s="12"/>
      <c r="HYU87" s="12"/>
      <c r="HYV87" s="12"/>
      <c r="HYW87" s="12"/>
      <c r="HYX87" s="12"/>
      <c r="HYY87" s="12"/>
      <c r="HYZ87" s="12"/>
      <c r="HZA87" s="12"/>
      <c r="HZB87" s="12"/>
      <c r="HZC87" s="12"/>
      <c r="HZD87" s="11"/>
      <c r="HZE87" s="15"/>
      <c r="HZF87" s="13"/>
      <c r="HZG87" s="14"/>
      <c r="HZH87" s="14"/>
      <c r="HZI87" s="12"/>
      <c r="HZJ87" s="12"/>
      <c r="HZK87" s="12"/>
      <c r="HZL87" s="12"/>
      <c r="HZM87" s="12"/>
      <c r="HZN87" s="12"/>
      <c r="HZO87" s="12"/>
      <c r="HZP87" s="12"/>
      <c r="HZQ87" s="12"/>
      <c r="HZR87" s="12"/>
      <c r="HZS87" s="12"/>
      <c r="HZT87" s="12"/>
      <c r="HZU87" s="11"/>
      <c r="HZV87" s="15"/>
      <c r="HZW87" s="13"/>
      <c r="HZX87" s="14"/>
      <c r="HZY87" s="14"/>
      <c r="HZZ87" s="12"/>
      <c r="IAA87" s="12"/>
      <c r="IAB87" s="12"/>
      <c r="IAC87" s="12"/>
      <c r="IAD87" s="12"/>
      <c r="IAE87" s="12"/>
      <c r="IAF87" s="12"/>
      <c r="IAG87" s="12"/>
      <c r="IAH87" s="12"/>
      <c r="IAI87" s="12"/>
      <c r="IAJ87" s="12"/>
      <c r="IAK87" s="12"/>
      <c r="IAL87" s="11"/>
      <c r="IAM87" s="15"/>
      <c r="IAN87" s="13"/>
      <c r="IAO87" s="14"/>
      <c r="IAP87" s="14"/>
      <c r="IAQ87" s="12"/>
      <c r="IAR87" s="12"/>
      <c r="IAS87" s="12"/>
      <c r="IAT87" s="12"/>
      <c r="IAU87" s="12"/>
      <c r="IAV87" s="12"/>
      <c r="IAW87" s="12"/>
      <c r="IAX87" s="12"/>
      <c r="IAY87" s="12"/>
      <c r="IAZ87" s="12"/>
      <c r="IBA87" s="12"/>
      <c r="IBB87" s="12"/>
      <c r="IBC87" s="11"/>
      <c r="IBD87" s="15"/>
      <c r="IBE87" s="13"/>
      <c r="IBF87" s="14"/>
      <c r="IBG87" s="14"/>
      <c r="IBH87" s="12"/>
      <c r="IBI87" s="12"/>
      <c r="IBJ87" s="12"/>
      <c r="IBK87" s="12"/>
      <c r="IBL87" s="12"/>
      <c r="IBM87" s="12"/>
      <c r="IBN87" s="12"/>
      <c r="IBO87" s="12"/>
      <c r="IBP87" s="12"/>
      <c r="IBQ87" s="12"/>
      <c r="IBR87" s="12"/>
      <c r="IBS87" s="12"/>
      <c r="IBT87" s="11"/>
      <c r="IBU87" s="15"/>
      <c r="IBV87" s="13"/>
      <c r="IBW87" s="14"/>
      <c r="IBX87" s="14"/>
      <c r="IBY87" s="12"/>
      <c r="IBZ87" s="12"/>
      <c r="ICA87" s="12"/>
      <c r="ICB87" s="12"/>
      <c r="ICC87" s="12"/>
      <c r="ICD87" s="12"/>
      <c r="ICE87" s="12"/>
      <c r="ICF87" s="12"/>
      <c r="ICG87" s="12"/>
      <c r="ICH87" s="12"/>
      <c r="ICI87" s="12"/>
      <c r="ICJ87" s="12"/>
      <c r="ICK87" s="11"/>
      <c r="ICL87" s="15"/>
      <c r="ICM87" s="13"/>
      <c r="ICN87" s="14"/>
      <c r="ICO87" s="14"/>
      <c r="ICP87" s="12"/>
      <c r="ICQ87" s="12"/>
      <c r="ICR87" s="12"/>
      <c r="ICS87" s="12"/>
      <c r="ICT87" s="12"/>
      <c r="ICU87" s="12"/>
      <c r="ICV87" s="12"/>
      <c r="ICW87" s="12"/>
      <c r="ICX87" s="12"/>
      <c r="ICY87" s="12"/>
      <c r="ICZ87" s="12"/>
      <c r="IDA87" s="12"/>
      <c r="IDB87" s="11"/>
      <c r="IDC87" s="15"/>
      <c r="IDD87" s="13"/>
      <c r="IDE87" s="14"/>
      <c r="IDF87" s="14"/>
      <c r="IDG87" s="12"/>
      <c r="IDH87" s="12"/>
      <c r="IDI87" s="12"/>
      <c r="IDJ87" s="12"/>
      <c r="IDK87" s="12"/>
      <c r="IDL87" s="12"/>
      <c r="IDM87" s="12"/>
      <c r="IDN87" s="12"/>
      <c r="IDO87" s="12"/>
      <c r="IDP87" s="12"/>
      <c r="IDQ87" s="12"/>
      <c r="IDR87" s="12"/>
      <c r="IDS87" s="11"/>
      <c r="IDT87" s="15"/>
      <c r="IDU87" s="13"/>
      <c r="IDV87" s="14"/>
      <c r="IDW87" s="14"/>
      <c r="IDX87" s="12"/>
      <c r="IDY87" s="12"/>
      <c r="IDZ87" s="12"/>
      <c r="IEA87" s="12"/>
      <c r="IEB87" s="12"/>
      <c r="IEC87" s="12"/>
      <c r="IED87" s="12"/>
      <c r="IEE87" s="12"/>
      <c r="IEF87" s="12"/>
      <c r="IEG87" s="12"/>
      <c r="IEH87" s="12"/>
      <c r="IEI87" s="12"/>
      <c r="IEJ87" s="11"/>
      <c r="IEK87" s="15"/>
      <c r="IEL87" s="13"/>
      <c r="IEM87" s="14"/>
      <c r="IEN87" s="14"/>
      <c r="IEO87" s="12"/>
      <c r="IEP87" s="12"/>
      <c r="IEQ87" s="12"/>
      <c r="IER87" s="12"/>
      <c r="IES87" s="12"/>
      <c r="IET87" s="12"/>
      <c r="IEU87" s="12"/>
      <c r="IEV87" s="12"/>
      <c r="IEW87" s="12"/>
      <c r="IEX87" s="12"/>
      <c r="IEY87" s="12"/>
      <c r="IEZ87" s="12"/>
      <c r="IFA87" s="11"/>
      <c r="IFB87" s="15"/>
      <c r="IFC87" s="13"/>
      <c r="IFD87" s="14"/>
      <c r="IFE87" s="14"/>
      <c r="IFF87" s="12"/>
      <c r="IFG87" s="12"/>
      <c r="IFH87" s="12"/>
      <c r="IFI87" s="12"/>
      <c r="IFJ87" s="12"/>
      <c r="IFK87" s="12"/>
      <c r="IFL87" s="12"/>
      <c r="IFM87" s="12"/>
      <c r="IFN87" s="12"/>
      <c r="IFO87" s="12"/>
      <c r="IFP87" s="12"/>
      <c r="IFQ87" s="12"/>
      <c r="IFR87" s="11"/>
      <c r="IFS87" s="15"/>
      <c r="IFT87" s="13"/>
      <c r="IFU87" s="14"/>
      <c r="IFV87" s="14"/>
      <c r="IFW87" s="12"/>
      <c r="IFX87" s="12"/>
      <c r="IFY87" s="12"/>
      <c r="IFZ87" s="12"/>
      <c r="IGA87" s="12"/>
      <c r="IGB87" s="12"/>
      <c r="IGC87" s="12"/>
      <c r="IGD87" s="12"/>
      <c r="IGE87" s="12"/>
      <c r="IGF87" s="12"/>
      <c r="IGG87" s="12"/>
      <c r="IGH87" s="12"/>
      <c r="IGI87" s="11"/>
      <c r="IGJ87" s="15"/>
      <c r="IGK87" s="13"/>
      <c r="IGL87" s="14"/>
      <c r="IGM87" s="14"/>
      <c r="IGN87" s="12"/>
      <c r="IGO87" s="12"/>
      <c r="IGP87" s="12"/>
      <c r="IGQ87" s="12"/>
      <c r="IGR87" s="12"/>
      <c r="IGS87" s="12"/>
      <c r="IGT87" s="12"/>
      <c r="IGU87" s="12"/>
      <c r="IGV87" s="12"/>
      <c r="IGW87" s="12"/>
      <c r="IGX87" s="12"/>
      <c r="IGY87" s="12"/>
      <c r="IGZ87" s="11"/>
      <c r="IHA87" s="15"/>
      <c r="IHB87" s="13"/>
      <c r="IHC87" s="14"/>
      <c r="IHD87" s="14"/>
      <c r="IHE87" s="12"/>
      <c r="IHF87" s="12"/>
      <c r="IHG87" s="12"/>
      <c r="IHH87" s="12"/>
      <c r="IHI87" s="12"/>
      <c r="IHJ87" s="12"/>
      <c r="IHK87" s="12"/>
      <c r="IHL87" s="12"/>
      <c r="IHM87" s="12"/>
      <c r="IHN87" s="12"/>
      <c r="IHO87" s="12"/>
      <c r="IHP87" s="12"/>
      <c r="IHQ87" s="11"/>
      <c r="IHR87" s="15"/>
      <c r="IHS87" s="13"/>
      <c r="IHT87" s="14"/>
      <c r="IHU87" s="14"/>
      <c r="IHV87" s="12"/>
      <c r="IHW87" s="12"/>
      <c r="IHX87" s="12"/>
      <c r="IHY87" s="12"/>
      <c r="IHZ87" s="12"/>
      <c r="IIA87" s="12"/>
      <c r="IIB87" s="12"/>
      <c r="IIC87" s="12"/>
      <c r="IID87" s="12"/>
      <c r="IIE87" s="12"/>
      <c r="IIF87" s="12"/>
      <c r="IIG87" s="12"/>
      <c r="IIH87" s="11"/>
      <c r="III87" s="15"/>
      <c r="IIJ87" s="13"/>
      <c r="IIK87" s="14"/>
      <c r="IIL87" s="14"/>
      <c r="IIM87" s="12"/>
      <c r="IIN87" s="12"/>
      <c r="IIO87" s="12"/>
      <c r="IIP87" s="12"/>
      <c r="IIQ87" s="12"/>
      <c r="IIR87" s="12"/>
      <c r="IIS87" s="12"/>
      <c r="IIT87" s="12"/>
      <c r="IIU87" s="12"/>
      <c r="IIV87" s="12"/>
      <c r="IIW87" s="12"/>
      <c r="IIX87" s="12"/>
      <c r="IIY87" s="11"/>
      <c r="IIZ87" s="15"/>
      <c r="IJA87" s="13"/>
      <c r="IJB87" s="14"/>
      <c r="IJC87" s="14"/>
      <c r="IJD87" s="12"/>
      <c r="IJE87" s="12"/>
      <c r="IJF87" s="12"/>
      <c r="IJG87" s="12"/>
      <c r="IJH87" s="12"/>
      <c r="IJI87" s="12"/>
      <c r="IJJ87" s="12"/>
      <c r="IJK87" s="12"/>
      <c r="IJL87" s="12"/>
      <c r="IJM87" s="12"/>
      <c r="IJN87" s="12"/>
      <c r="IJO87" s="12"/>
      <c r="IJP87" s="11"/>
      <c r="IJQ87" s="15"/>
      <c r="IJR87" s="13"/>
      <c r="IJS87" s="14"/>
      <c r="IJT87" s="14"/>
      <c r="IJU87" s="12"/>
      <c r="IJV87" s="12"/>
      <c r="IJW87" s="12"/>
      <c r="IJX87" s="12"/>
      <c r="IJY87" s="12"/>
      <c r="IJZ87" s="12"/>
      <c r="IKA87" s="12"/>
      <c r="IKB87" s="12"/>
      <c r="IKC87" s="12"/>
      <c r="IKD87" s="12"/>
      <c r="IKE87" s="12"/>
      <c r="IKF87" s="12"/>
      <c r="IKG87" s="11"/>
      <c r="IKH87" s="15"/>
      <c r="IKI87" s="13"/>
      <c r="IKJ87" s="14"/>
      <c r="IKK87" s="14"/>
      <c r="IKL87" s="12"/>
      <c r="IKM87" s="12"/>
      <c r="IKN87" s="12"/>
      <c r="IKO87" s="12"/>
      <c r="IKP87" s="12"/>
      <c r="IKQ87" s="12"/>
      <c r="IKR87" s="12"/>
      <c r="IKS87" s="12"/>
      <c r="IKT87" s="12"/>
      <c r="IKU87" s="12"/>
      <c r="IKV87" s="12"/>
      <c r="IKW87" s="12"/>
      <c r="IKX87" s="11"/>
      <c r="IKY87" s="15"/>
      <c r="IKZ87" s="13"/>
      <c r="ILA87" s="14"/>
      <c r="ILB87" s="14"/>
      <c r="ILC87" s="12"/>
      <c r="ILD87" s="12"/>
      <c r="ILE87" s="12"/>
      <c r="ILF87" s="12"/>
      <c r="ILG87" s="12"/>
      <c r="ILH87" s="12"/>
      <c r="ILI87" s="12"/>
      <c r="ILJ87" s="12"/>
      <c r="ILK87" s="12"/>
      <c r="ILL87" s="12"/>
      <c r="ILM87" s="12"/>
      <c r="ILN87" s="12"/>
      <c r="ILO87" s="11"/>
      <c r="ILP87" s="15"/>
      <c r="ILQ87" s="13"/>
      <c r="ILR87" s="14"/>
      <c r="ILS87" s="14"/>
      <c r="ILT87" s="12"/>
      <c r="ILU87" s="12"/>
      <c r="ILV87" s="12"/>
      <c r="ILW87" s="12"/>
      <c r="ILX87" s="12"/>
      <c r="ILY87" s="12"/>
      <c r="ILZ87" s="12"/>
      <c r="IMA87" s="12"/>
      <c r="IMB87" s="12"/>
      <c r="IMC87" s="12"/>
      <c r="IMD87" s="12"/>
      <c r="IME87" s="12"/>
      <c r="IMF87" s="11"/>
      <c r="IMG87" s="15"/>
      <c r="IMH87" s="13"/>
      <c r="IMI87" s="14"/>
      <c r="IMJ87" s="14"/>
      <c r="IMK87" s="12"/>
      <c r="IML87" s="12"/>
      <c r="IMM87" s="12"/>
      <c r="IMN87" s="12"/>
      <c r="IMO87" s="12"/>
      <c r="IMP87" s="12"/>
      <c r="IMQ87" s="12"/>
      <c r="IMR87" s="12"/>
      <c r="IMS87" s="12"/>
      <c r="IMT87" s="12"/>
      <c r="IMU87" s="12"/>
      <c r="IMV87" s="12"/>
      <c r="IMW87" s="11"/>
      <c r="IMX87" s="15"/>
      <c r="IMY87" s="13"/>
      <c r="IMZ87" s="14"/>
      <c r="INA87" s="14"/>
      <c r="INB87" s="12"/>
      <c r="INC87" s="12"/>
      <c r="IND87" s="12"/>
      <c r="INE87" s="12"/>
      <c r="INF87" s="12"/>
      <c r="ING87" s="12"/>
      <c r="INH87" s="12"/>
      <c r="INI87" s="12"/>
      <c r="INJ87" s="12"/>
      <c r="INK87" s="12"/>
      <c r="INL87" s="12"/>
      <c r="INM87" s="12"/>
      <c r="INN87" s="11"/>
      <c r="INO87" s="15"/>
      <c r="INP87" s="13"/>
      <c r="INQ87" s="14"/>
      <c r="INR87" s="14"/>
      <c r="INS87" s="12"/>
      <c r="INT87" s="12"/>
      <c r="INU87" s="12"/>
      <c r="INV87" s="12"/>
      <c r="INW87" s="12"/>
      <c r="INX87" s="12"/>
      <c r="INY87" s="12"/>
      <c r="INZ87" s="12"/>
      <c r="IOA87" s="12"/>
      <c r="IOB87" s="12"/>
      <c r="IOC87" s="12"/>
      <c r="IOD87" s="12"/>
      <c r="IOE87" s="11"/>
      <c r="IOF87" s="15"/>
      <c r="IOG87" s="13"/>
      <c r="IOH87" s="14"/>
      <c r="IOI87" s="14"/>
      <c r="IOJ87" s="12"/>
      <c r="IOK87" s="12"/>
      <c r="IOL87" s="12"/>
      <c r="IOM87" s="12"/>
      <c r="ION87" s="12"/>
      <c r="IOO87" s="12"/>
      <c r="IOP87" s="12"/>
      <c r="IOQ87" s="12"/>
      <c r="IOR87" s="12"/>
      <c r="IOS87" s="12"/>
      <c r="IOT87" s="12"/>
      <c r="IOU87" s="12"/>
      <c r="IOV87" s="11"/>
      <c r="IOW87" s="15"/>
      <c r="IOX87" s="13"/>
      <c r="IOY87" s="14"/>
      <c r="IOZ87" s="14"/>
      <c r="IPA87" s="12"/>
      <c r="IPB87" s="12"/>
      <c r="IPC87" s="12"/>
      <c r="IPD87" s="12"/>
      <c r="IPE87" s="12"/>
      <c r="IPF87" s="12"/>
      <c r="IPG87" s="12"/>
      <c r="IPH87" s="12"/>
      <c r="IPI87" s="12"/>
      <c r="IPJ87" s="12"/>
      <c r="IPK87" s="12"/>
      <c r="IPL87" s="12"/>
      <c r="IPM87" s="11"/>
      <c r="IPN87" s="15"/>
      <c r="IPO87" s="13"/>
      <c r="IPP87" s="14"/>
      <c r="IPQ87" s="14"/>
      <c r="IPR87" s="12"/>
      <c r="IPS87" s="12"/>
      <c r="IPT87" s="12"/>
      <c r="IPU87" s="12"/>
      <c r="IPV87" s="12"/>
      <c r="IPW87" s="12"/>
      <c r="IPX87" s="12"/>
      <c r="IPY87" s="12"/>
      <c r="IPZ87" s="12"/>
      <c r="IQA87" s="12"/>
      <c r="IQB87" s="12"/>
      <c r="IQC87" s="12"/>
      <c r="IQD87" s="11"/>
      <c r="IQE87" s="15"/>
      <c r="IQF87" s="13"/>
      <c r="IQG87" s="14"/>
      <c r="IQH87" s="14"/>
      <c r="IQI87" s="12"/>
      <c r="IQJ87" s="12"/>
      <c r="IQK87" s="12"/>
      <c r="IQL87" s="12"/>
      <c r="IQM87" s="12"/>
      <c r="IQN87" s="12"/>
      <c r="IQO87" s="12"/>
      <c r="IQP87" s="12"/>
      <c r="IQQ87" s="12"/>
      <c r="IQR87" s="12"/>
      <c r="IQS87" s="12"/>
      <c r="IQT87" s="12"/>
      <c r="IQU87" s="11"/>
      <c r="IQV87" s="15"/>
      <c r="IQW87" s="13"/>
      <c r="IQX87" s="14"/>
      <c r="IQY87" s="14"/>
      <c r="IQZ87" s="12"/>
      <c r="IRA87" s="12"/>
      <c r="IRB87" s="12"/>
      <c r="IRC87" s="12"/>
      <c r="IRD87" s="12"/>
      <c r="IRE87" s="12"/>
      <c r="IRF87" s="12"/>
      <c r="IRG87" s="12"/>
      <c r="IRH87" s="12"/>
      <c r="IRI87" s="12"/>
      <c r="IRJ87" s="12"/>
      <c r="IRK87" s="12"/>
      <c r="IRL87" s="11"/>
      <c r="IRM87" s="15"/>
      <c r="IRN87" s="13"/>
      <c r="IRO87" s="14"/>
      <c r="IRP87" s="14"/>
      <c r="IRQ87" s="12"/>
      <c r="IRR87" s="12"/>
      <c r="IRS87" s="12"/>
      <c r="IRT87" s="12"/>
      <c r="IRU87" s="12"/>
      <c r="IRV87" s="12"/>
      <c r="IRW87" s="12"/>
      <c r="IRX87" s="12"/>
      <c r="IRY87" s="12"/>
      <c r="IRZ87" s="12"/>
      <c r="ISA87" s="12"/>
      <c r="ISB87" s="12"/>
      <c r="ISC87" s="11"/>
      <c r="ISD87" s="15"/>
      <c r="ISE87" s="13"/>
      <c r="ISF87" s="14"/>
      <c r="ISG87" s="14"/>
      <c r="ISH87" s="12"/>
      <c r="ISI87" s="12"/>
      <c r="ISJ87" s="12"/>
      <c r="ISK87" s="12"/>
      <c r="ISL87" s="12"/>
      <c r="ISM87" s="12"/>
      <c r="ISN87" s="12"/>
      <c r="ISO87" s="12"/>
      <c r="ISP87" s="12"/>
      <c r="ISQ87" s="12"/>
      <c r="ISR87" s="12"/>
      <c r="ISS87" s="12"/>
      <c r="IST87" s="11"/>
      <c r="ISU87" s="15"/>
      <c r="ISV87" s="13"/>
      <c r="ISW87" s="14"/>
      <c r="ISX87" s="14"/>
      <c r="ISY87" s="12"/>
      <c r="ISZ87" s="12"/>
      <c r="ITA87" s="12"/>
      <c r="ITB87" s="12"/>
      <c r="ITC87" s="12"/>
      <c r="ITD87" s="12"/>
      <c r="ITE87" s="12"/>
      <c r="ITF87" s="12"/>
      <c r="ITG87" s="12"/>
      <c r="ITH87" s="12"/>
      <c r="ITI87" s="12"/>
      <c r="ITJ87" s="12"/>
      <c r="ITK87" s="11"/>
      <c r="ITL87" s="15"/>
      <c r="ITM87" s="13"/>
      <c r="ITN87" s="14"/>
      <c r="ITO87" s="14"/>
      <c r="ITP87" s="12"/>
      <c r="ITQ87" s="12"/>
      <c r="ITR87" s="12"/>
      <c r="ITS87" s="12"/>
      <c r="ITT87" s="12"/>
      <c r="ITU87" s="12"/>
      <c r="ITV87" s="12"/>
      <c r="ITW87" s="12"/>
      <c r="ITX87" s="12"/>
      <c r="ITY87" s="12"/>
      <c r="ITZ87" s="12"/>
      <c r="IUA87" s="12"/>
      <c r="IUB87" s="11"/>
      <c r="IUC87" s="15"/>
      <c r="IUD87" s="13"/>
      <c r="IUE87" s="14"/>
      <c r="IUF87" s="14"/>
      <c r="IUG87" s="12"/>
      <c r="IUH87" s="12"/>
      <c r="IUI87" s="12"/>
      <c r="IUJ87" s="12"/>
      <c r="IUK87" s="12"/>
      <c r="IUL87" s="12"/>
      <c r="IUM87" s="12"/>
      <c r="IUN87" s="12"/>
      <c r="IUO87" s="12"/>
      <c r="IUP87" s="12"/>
      <c r="IUQ87" s="12"/>
      <c r="IUR87" s="12"/>
      <c r="IUS87" s="11"/>
      <c r="IUT87" s="15"/>
      <c r="IUU87" s="13"/>
      <c r="IUV87" s="14"/>
      <c r="IUW87" s="14"/>
      <c r="IUX87" s="12"/>
      <c r="IUY87" s="12"/>
      <c r="IUZ87" s="12"/>
      <c r="IVA87" s="12"/>
      <c r="IVB87" s="12"/>
      <c r="IVC87" s="12"/>
      <c r="IVD87" s="12"/>
      <c r="IVE87" s="12"/>
      <c r="IVF87" s="12"/>
      <c r="IVG87" s="12"/>
      <c r="IVH87" s="12"/>
      <c r="IVI87" s="12"/>
      <c r="IVJ87" s="11"/>
      <c r="IVK87" s="15"/>
      <c r="IVL87" s="13"/>
      <c r="IVM87" s="14"/>
      <c r="IVN87" s="14"/>
      <c r="IVO87" s="12"/>
      <c r="IVP87" s="12"/>
      <c r="IVQ87" s="12"/>
      <c r="IVR87" s="12"/>
      <c r="IVS87" s="12"/>
      <c r="IVT87" s="12"/>
      <c r="IVU87" s="12"/>
      <c r="IVV87" s="12"/>
      <c r="IVW87" s="12"/>
      <c r="IVX87" s="12"/>
      <c r="IVY87" s="12"/>
      <c r="IVZ87" s="12"/>
      <c r="IWA87" s="11"/>
      <c r="IWB87" s="15"/>
      <c r="IWC87" s="13"/>
      <c r="IWD87" s="14"/>
      <c r="IWE87" s="14"/>
      <c r="IWF87" s="12"/>
      <c r="IWG87" s="12"/>
      <c r="IWH87" s="12"/>
      <c r="IWI87" s="12"/>
      <c r="IWJ87" s="12"/>
      <c r="IWK87" s="12"/>
      <c r="IWL87" s="12"/>
      <c r="IWM87" s="12"/>
      <c r="IWN87" s="12"/>
      <c r="IWO87" s="12"/>
      <c r="IWP87" s="12"/>
      <c r="IWQ87" s="12"/>
      <c r="IWR87" s="11"/>
      <c r="IWS87" s="15"/>
      <c r="IWT87" s="13"/>
      <c r="IWU87" s="14"/>
      <c r="IWV87" s="14"/>
      <c r="IWW87" s="12"/>
      <c r="IWX87" s="12"/>
      <c r="IWY87" s="12"/>
      <c r="IWZ87" s="12"/>
      <c r="IXA87" s="12"/>
      <c r="IXB87" s="12"/>
      <c r="IXC87" s="12"/>
      <c r="IXD87" s="12"/>
      <c r="IXE87" s="12"/>
      <c r="IXF87" s="12"/>
      <c r="IXG87" s="12"/>
      <c r="IXH87" s="12"/>
      <c r="IXI87" s="11"/>
      <c r="IXJ87" s="15"/>
      <c r="IXK87" s="13"/>
      <c r="IXL87" s="14"/>
      <c r="IXM87" s="14"/>
      <c r="IXN87" s="12"/>
      <c r="IXO87" s="12"/>
      <c r="IXP87" s="12"/>
      <c r="IXQ87" s="12"/>
      <c r="IXR87" s="12"/>
      <c r="IXS87" s="12"/>
      <c r="IXT87" s="12"/>
      <c r="IXU87" s="12"/>
      <c r="IXV87" s="12"/>
      <c r="IXW87" s="12"/>
      <c r="IXX87" s="12"/>
      <c r="IXY87" s="12"/>
      <c r="IXZ87" s="11"/>
      <c r="IYA87" s="15"/>
      <c r="IYB87" s="13"/>
      <c r="IYC87" s="14"/>
      <c r="IYD87" s="14"/>
      <c r="IYE87" s="12"/>
      <c r="IYF87" s="12"/>
      <c r="IYG87" s="12"/>
      <c r="IYH87" s="12"/>
      <c r="IYI87" s="12"/>
      <c r="IYJ87" s="12"/>
      <c r="IYK87" s="12"/>
      <c r="IYL87" s="12"/>
      <c r="IYM87" s="12"/>
      <c r="IYN87" s="12"/>
      <c r="IYO87" s="12"/>
      <c r="IYP87" s="12"/>
      <c r="IYQ87" s="11"/>
      <c r="IYR87" s="15"/>
      <c r="IYS87" s="13"/>
      <c r="IYT87" s="14"/>
      <c r="IYU87" s="14"/>
      <c r="IYV87" s="12"/>
      <c r="IYW87" s="12"/>
      <c r="IYX87" s="12"/>
      <c r="IYY87" s="12"/>
      <c r="IYZ87" s="12"/>
      <c r="IZA87" s="12"/>
      <c r="IZB87" s="12"/>
      <c r="IZC87" s="12"/>
      <c r="IZD87" s="12"/>
      <c r="IZE87" s="12"/>
      <c r="IZF87" s="12"/>
      <c r="IZG87" s="12"/>
      <c r="IZH87" s="11"/>
      <c r="IZI87" s="15"/>
      <c r="IZJ87" s="13"/>
      <c r="IZK87" s="14"/>
      <c r="IZL87" s="14"/>
      <c r="IZM87" s="12"/>
      <c r="IZN87" s="12"/>
      <c r="IZO87" s="12"/>
      <c r="IZP87" s="12"/>
      <c r="IZQ87" s="12"/>
      <c r="IZR87" s="12"/>
      <c r="IZS87" s="12"/>
      <c r="IZT87" s="12"/>
      <c r="IZU87" s="12"/>
      <c r="IZV87" s="12"/>
      <c r="IZW87" s="12"/>
      <c r="IZX87" s="12"/>
      <c r="IZY87" s="11"/>
      <c r="IZZ87" s="15"/>
      <c r="JAA87" s="13"/>
      <c r="JAB87" s="14"/>
      <c r="JAC87" s="14"/>
      <c r="JAD87" s="12"/>
      <c r="JAE87" s="12"/>
      <c r="JAF87" s="12"/>
      <c r="JAG87" s="12"/>
      <c r="JAH87" s="12"/>
      <c r="JAI87" s="12"/>
      <c r="JAJ87" s="12"/>
      <c r="JAK87" s="12"/>
      <c r="JAL87" s="12"/>
      <c r="JAM87" s="12"/>
      <c r="JAN87" s="12"/>
      <c r="JAO87" s="12"/>
      <c r="JAP87" s="11"/>
      <c r="JAQ87" s="15"/>
      <c r="JAR87" s="13"/>
      <c r="JAS87" s="14"/>
      <c r="JAT87" s="14"/>
      <c r="JAU87" s="12"/>
      <c r="JAV87" s="12"/>
      <c r="JAW87" s="12"/>
      <c r="JAX87" s="12"/>
      <c r="JAY87" s="12"/>
      <c r="JAZ87" s="12"/>
      <c r="JBA87" s="12"/>
      <c r="JBB87" s="12"/>
      <c r="JBC87" s="12"/>
      <c r="JBD87" s="12"/>
      <c r="JBE87" s="12"/>
      <c r="JBF87" s="12"/>
      <c r="JBG87" s="11"/>
      <c r="JBH87" s="15"/>
      <c r="JBI87" s="13"/>
      <c r="JBJ87" s="14"/>
      <c r="JBK87" s="14"/>
      <c r="JBL87" s="12"/>
      <c r="JBM87" s="12"/>
      <c r="JBN87" s="12"/>
      <c r="JBO87" s="12"/>
      <c r="JBP87" s="12"/>
      <c r="JBQ87" s="12"/>
      <c r="JBR87" s="12"/>
      <c r="JBS87" s="12"/>
      <c r="JBT87" s="12"/>
      <c r="JBU87" s="12"/>
      <c r="JBV87" s="12"/>
      <c r="JBW87" s="12"/>
      <c r="JBX87" s="11"/>
      <c r="JBY87" s="15"/>
      <c r="JBZ87" s="13"/>
      <c r="JCA87" s="14"/>
      <c r="JCB87" s="14"/>
      <c r="JCC87" s="12"/>
      <c r="JCD87" s="12"/>
      <c r="JCE87" s="12"/>
      <c r="JCF87" s="12"/>
      <c r="JCG87" s="12"/>
      <c r="JCH87" s="12"/>
      <c r="JCI87" s="12"/>
      <c r="JCJ87" s="12"/>
      <c r="JCK87" s="12"/>
      <c r="JCL87" s="12"/>
      <c r="JCM87" s="12"/>
      <c r="JCN87" s="12"/>
      <c r="JCO87" s="11"/>
      <c r="JCP87" s="15"/>
      <c r="JCQ87" s="13"/>
      <c r="JCR87" s="14"/>
      <c r="JCS87" s="14"/>
      <c r="JCT87" s="12"/>
      <c r="JCU87" s="12"/>
      <c r="JCV87" s="12"/>
      <c r="JCW87" s="12"/>
      <c r="JCX87" s="12"/>
      <c r="JCY87" s="12"/>
      <c r="JCZ87" s="12"/>
      <c r="JDA87" s="12"/>
      <c r="JDB87" s="12"/>
      <c r="JDC87" s="12"/>
      <c r="JDD87" s="12"/>
      <c r="JDE87" s="12"/>
      <c r="JDF87" s="11"/>
      <c r="JDG87" s="15"/>
      <c r="JDH87" s="13"/>
      <c r="JDI87" s="14"/>
      <c r="JDJ87" s="14"/>
      <c r="JDK87" s="12"/>
      <c r="JDL87" s="12"/>
      <c r="JDM87" s="12"/>
      <c r="JDN87" s="12"/>
      <c r="JDO87" s="12"/>
      <c r="JDP87" s="12"/>
      <c r="JDQ87" s="12"/>
      <c r="JDR87" s="12"/>
      <c r="JDS87" s="12"/>
      <c r="JDT87" s="12"/>
      <c r="JDU87" s="12"/>
      <c r="JDV87" s="12"/>
      <c r="JDW87" s="11"/>
      <c r="JDX87" s="15"/>
      <c r="JDY87" s="13"/>
      <c r="JDZ87" s="14"/>
      <c r="JEA87" s="14"/>
      <c r="JEB87" s="12"/>
      <c r="JEC87" s="12"/>
      <c r="JED87" s="12"/>
      <c r="JEE87" s="12"/>
      <c r="JEF87" s="12"/>
      <c r="JEG87" s="12"/>
      <c r="JEH87" s="12"/>
      <c r="JEI87" s="12"/>
      <c r="JEJ87" s="12"/>
      <c r="JEK87" s="12"/>
      <c r="JEL87" s="12"/>
      <c r="JEM87" s="12"/>
      <c r="JEN87" s="11"/>
      <c r="JEO87" s="15"/>
      <c r="JEP87" s="13"/>
      <c r="JEQ87" s="14"/>
      <c r="JER87" s="14"/>
      <c r="JES87" s="12"/>
      <c r="JET87" s="12"/>
      <c r="JEU87" s="12"/>
      <c r="JEV87" s="12"/>
      <c r="JEW87" s="12"/>
      <c r="JEX87" s="12"/>
      <c r="JEY87" s="12"/>
      <c r="JEZ87" s="12"/>
      <c r="JFA87" s="12"/>
      <c r="JFB87" s="12"/>
      <c r="JFC87" s="12"/>
      <c r="JFD87" s="12"/>
      <c r="JFE87" s="11"/>
      <c r="JFF87" s="15"/>
      <c r="JFG87" s="13"/>
      <c r="JFH87" s="14"/>
      <c r="JFI87" s="14"/>
      <c r="JFJ87" s="12"/>
      <c r="JFK87" s="12"/>
      <c r="JFL87" s="12"/>
      <c r="JFM87" s="12"/>
      <c r="JFN87" s="12"/>
      <c r="JFO87" s="12"/>
      <c r="JFP87" s="12"/>
      <c r="JFQ87" s="12"/>
      <c r="JFR87" s="12"/>
      <c r="JFS87" s="12"/>
      <c r="JFT87" s="12"/>
      <c r="JFU87" s="12"/>
      <c r="JFV87" s="11"/>
      <c r="JFW87" s="15"/>
      <c r="JFX87" s="13"/>
      <c r="JFY87" s="14"/>
      <c r="JFZ87" s="14"/>
      <c r="JGA87" s="12"/>
      <c r="JGB87" s="12"/>
      <c r="JGC87" s="12"/>
      <c r="JGD87" s="12"/>
      <c r="JGE87" s="12"/>
      <c r="JGF87" s="12"/>
      <c r="JGG87" s="12"/>
      <c r="JGH87" s="12"/>
      <c r="JGI87" s="12"/>
      <c r="JGJ87" s="12"/>
      <c r="JGK87" s="12"/>
      <c r="JGL87" s="12"/>
      <c r="JGM87" s="11"/>
      <c r="JGN87" s="15"/>
      <c r="JGO87" s="13"/>
      <c r="JGP87" s="14"/>
      <c r="JGQ87" s="14"/>
      <c r="JGR87" s="12"/>
      <c r="JGS87" s="12"/>
      <c r="JGT87" s="12"/>
      <c r="JGU87" s="12"/>
      <c r="JGV87" s="12"/>
      <c r="JGW87" s="12"/>
      <c r="JGX87" s="12"/>
      <c r="JGY87" s="12"/>
      <c r="JGZ87" s="12"/>
      <c r="JHA87" s="12"/>
      <c r="JHB87" s="12"/>
      <c r="JHC87" s="12"/>
      <c r="JHD87" s="11"/>
      <c r="JHE87" s="15"/>
      <c r="JHF87" s="13"/>
      <c r="JHG87" s="14"/>
      <c r="JHH87" s="14"/>
      <c r="JHI87" s="12"/>
      <c r="JHJ87" s="12"/>
      <c r="JHK87" s="12"/>
      <c r="JHL87" s="12"/>
      <c r="JHM87" s="12"/>
      <c r="JHN87" s="12"/>
      <c r="JHO87" s="12"/>
      <c r="JHP87" s="12"/>
      <c r="JHQ87" s="12"/>
      <c r="JHR87" s="12"/>
      <c r="JHS87" s="12"/>
      <c r="JHT87" s="12"/>
      <c r="JHU87" s="11"/>
      <c r="JHV87" s="15"/>
      <c r="JHW87" s="13"/>
      <c r="JHX87" s="14"/>
      <c r="JHY87" s="14"/>
      <c r="JHZ87" s="12"/>
      <c r="JIA87" s="12"/>
      <c r="JIB87" s="12"/>
      <c r="JIC87" s="12"/>
      <c r="JID87" s="12"/>
      <c r="JIE87" s="12"/>
      <c r="JIF87" s="12"/>
      <c r="JIG87" s="12"/>
      <c r="JIH87" s="12"/>
      <c r="JII87" s="12"/>
      <c r="JIJ87" s="12"/>
      <c r="JIK87" s="12"/>
      <c r="JIL87" s="11"/>
      <c r="JIM87" s="15"/>
      <c r="JIN87" s="13"/>
      <c r="JIO87" s="14"/>
      <c r="JIP87" s="14"/>
      <c r="JIQ87" s="12"/>
      <c r="JIR87" s="12"/>
      <c r="JIS87" s="12"/>
      <c r="JIT87" s="12"/>
      <c r="JIU87" s="12"/>
      <c r="JIV87" s="12"/>
      <c r="JIW87" s="12"/>
      <c r="JIX87" s="12"/>
      <c r="JIY87" s="12"/>
      <c r="JIZ87" s="12"/>
      <c r="JJA87" s="12"/>
      <c r="JJB87" s="12"/>
      <c r="JJC87" s="11"/>
      <c r="JJD87" s="15"/>
      <c r="JJE87" s="13"/>
      <c r="JJF87" s="14"/>
      <c r="JJG87" s="14"/>
      <c r="JJH87" s="12"/>
      <c r="JJI87" s="12"/>
      <c r="JJJ87" s="12"/>
      <c r="JJK87" s="12"/>
      <c r="JJL87" s="12"/>
      <c r="JJM87" s="12"/>
      <c r="JJN87" s="12"/>
      <c r="JJO87" s="12"/>
      <c r="JJP87" s="12"/>
      <c r="JJQ87" s="12"/>
      <c r="JJR87" s="12"/>
      <c r="JJS87" s="12"/>
      <c r="JJT87" s="11"/>
      <c r="JJU87" s="15"/>
      <c r="JJV87" s="13"/>
      <c r="JJW87" s="14"/>
      <c r="JJX87" s="14"/>
      <c r="JJY87" s="12"/>
      <c r="JJZ87" s="12"/>
      <c r="JKA87" s="12"/>
      <c r="JKB87" s="12"/>
      <c r="JKC87" s="12"/>
      <c r="JKD87" s="12"/>
      <c r="JKE87" s="12"/>
      <c r="JKF87" s="12"/>
      <c r="JKG87" s="12"/>
      <c r="JKH87" s="12"/>
      <c r="JKI87" s="12"/>
      <c r="JKJ87" s="12"/>
      <c r="JKK87" s="11"/>
      <c r="JKL87" s="15"/>
      <c r="JKM87" s="13"/>
      <c r="JKN87" s="14"/>
      <c r="JKO87" s="14"/>
      <c r="JKP87" s="12"/>
      <c r="JKQ87" s="12"/>
      <c r="JKR87" s="12"/>
      <c r="JKS87" s="12"/>
      <c r="JKT87" s="12"/>
      <c r="JKU87" s="12"/>
      <c r="JKV87" s="12"/>
      <c r="JKW87" s="12"/>
      <c r="JKX87" s="12"/>
      <c r="JKY87" s="12"/>
      <c r="JKZ87" s="12"/>
      <c r="JLA87" s="12"/>
      <c r="JLB87" s="11"/>
      <c r="JLC87" s="15"/>
      <c r="JLD87" s="13"/>
      <c r="JLE87" s="14"/>
      <c r="JLF87" s="14"/>
      <c r="JLG87" s="12"/>
      <c r="JLH87" s="12"/>
      <c r="JLI87" s="12"/>
      <c r="JLJ87" s="12"/>
      <c r="JLK87" s="12"/>
      <c r="JLL87" s="12"/>
      <c r="JLM87" s="12"/>
      <c r="JLN87" s="12"/>
      <c r="JLO87" s="12"/>
      <c r="JLP87" s="12"/>
      <c r="JLQ87" s="12"/>
      <c r="JLR87" s="12"/>
      <c r="JLS87" s="11"/>
      <c r="JLT87" s="15"/>
      <c r="JLU87" s="13"/>
      <c r="JLV87" s="14"/>
      <c r="JLW87" s="14"/>
      <c r="JLX87" s="12"/>
      <c r="JLY87" s="12"/>
      <c r="JLZ87" s="12"/>
      <c r="JMA87" s="12"/>
      <c r="JMB87" s="12"/>
      <c r="JMC87" s="12"/>
      <c r="JMD87" s="12"/>
      <c r="JME87" s="12"/>
      <c r="JMF87" s="12"/>
      <c r="JMG87" s="12"/>
      <c r="JMH87" s="12"/>
      <c r="JMI87" s="12"/>
      <c r="JMJ87" s="11"/>
      <c r="JMK87" s="15"/>
      <c r="JML87" s="13"/>
      <c r="JMM87" s="14"/>
      <c r="JMN87" s="14"/>
      <c r="JMO87" s="12"/>
      <c r="JMP87" s="12"/>
      <c r="JMQ87" s="12"/>
      <c r="JMR87" s="12"/>
      <c r="JMS87" s="12"/>
      <c r="JMT87" s="12"/>
      <c r="JMU87" s="12"/>
      <c r="JMV87" s="12"/>
      <c r="JMW87" s="12"/>
      <c r="JMX87" s="12"/>
      <c r="JMY87" s="12"/>
      <c r="JMZ87" s="12"/>
      <c r="JNA87" s="11"/>
      <c r="JNB87" s="15"/>
      <c r="JNC87" s="13"/>
      <c r="JND87" s="14"/>
      <c r="JNE87" s="14"/>
      <c r="JNF87" s="12"/>
      <c r="JNG87" s="12"/>
      <c r="JNH87" s="12"/>
      <c r="JNI87" s="12"/>
      <c r="JNJ87" s="12"/>
      <c r="JNK87" s="12"/>
      <c r="JNL87" s="12"/>
      <c r="JNM87" s="12"/>
      <c r="JNN87" s="12"/>
      <c r="JNO87" s="12"/>
      <c r="JNP87" s="12"/>
      <c r="JNQ87" s="12"/>
      <c r="JNR87" s="11"/>
      <c r="JNS87" s="15"/>
      <c r="JNT87" s="13"/>
      <c r="JNU87" s="14"/>
      <c r="JNV87" s="14"/>
      <c r="JNW87" s="12"/>
      <c r="JNX87" s="12"/>
      <c r="JNY87" s="12"/>
      <c r="JNZ87" s="12"/>
      <c r="JOA87" s="12"/>
      <c r="JOB87" s="12"/>
      <c r="JOC87" s="12"/>
      <c r="JOD87" s="12"/>
      <c r="JOE87" s="12"/>
      <c r="JOF87" s="12"/>
      <c r="JOG87" s="12"/>
      <c r="JOH87" s="12"/>
      <c r="JOI87" s="11"/>
      <c r="JOJ87" s="15"/>
      <c r="JOK87" s="13"/>
      <c r="JOL87" s="14"/>
      <c r="JOM87" s="14"/>
      <c r="JON87" s="12"/>
      <c r="JOO87" s="12"/>
      <c r="JOP87" s="12"/>
      <c r="JOQ87" s="12"/>
      <c r="JOR87" s="12"/>
      <c r="JOS87" s="12"/>
      <c r="JOT87" s="12"/>
      <c r="JOU87" s="12"/>
      <c r="JOV87" s="12"/>
      <c r="JOW87" s="12"/>
      <c r="JOX87" s="12"/>
      <c r="JOY87" s="12"/>
      <c r="JOZ87" s="11"/>
      <c r="JPA87" s="15"/>
      <c r="JPB87" s="13"/>
      <c r="JPC87" s="14"/>
      <c r="JPD87" s="14"/>
      <c r="JPE87" s="12"/>
      <c r="JPF87" s="12"/>
      <c r="JPG87" s="12"/>
      <c r="JPH87" s="12"/>
      <c r="JPI87" s="12"/>
      <c r="JPJ87" s="12"/>
      <c r="JPK87" s="12"/>
      <c r="JPL87" s="12"/>
      <c r="JPM87" s="12"/>
      <c r="JPN87" s="12"/>
      <c r="JPO87" s="12"/>
      <c r="JPP87" s="12"/>
      <c r="JPQ87" s="11"/>
      <c r="JPR87" s="15"/>
      <c r="JPS87" s="13"/>
      <c r="JPT87" s="14"/>
      <c r="JPU87" s="14"/>
      <c r="JPV87" s="12"/>
      <c r="JPW87" s="12"/>
      <c r="JPX87" s="12"/>
      <c r="JPY87" s="12"/>
      <c r="JPZ87" s="12"/>
      <c r="JQA87" s="12"/>
      <c r="JQB87" s="12"/>
      <c r="JQC87" s="12"/>
      <c r="JQD87" s="12"/>
      <c r="JQE87" s="12"/>
      <c r="JQF87" s="12"/>
      <c r="JQG87" s="12"/>
      <c r="JQH87" s="11"/>
      <c r="JQI87" s="15"/>
      <c r="JQJ87" s="13"/>
      <c r="JQK87" s="14"/>
      <c r="JQL87" s="14"/>
      <c r="JQM87" s="12"/>
      <c r="JQN87" s="12"/>
      <c r="JQO87" s="12"/>
      <c r="JQP87" s="12"/>
      <c r="JQQ87" s="12"/>
      <c r="JQR87" s="12"/>
      <c r="JQS87" s="12"/>
      <c r="JQT87" s="12"/>
      <c r="JQU87" s="12"/>
      <c r="JQV87" s="12"/>
      <c r="JQW87" s="12"/>
      <c r="JQX87" s="12"/>
      <c r="JQY87" s="11"/>
      <c r="JQZ87" s="15"/>
      <c r="JRA87" s="13"/>
      <c r="JRB87" s="14"/>
      <c r="JRC87" s="14"/>
      <c r="JRD87" s="12"/>
      <c r="JRE87" s="12"/>
      <c r="JRF87" s="12"/>
      <c r="JRG87" s="12"/>
      <c r="JRH87" s="12"/>
      <c r="JRI87" s="12"/>
      <c r="JRJ87" s="12"/>
      <c r="JRK87" s="12"/>
      <c r="JRL87" s="12"/>
      <c r="JRM87" s="12"/>
      <c r="JRN87" s="12"/>
      <c r="JRO87" s="12"/>
      <c r="JRP87" s="11"/>
      <c r="JRQ87" s="15"/>
      <c r="JRR87" s="13"/>
      <c r="JRS87" s="14"/>
      <c r="JRT87" s="14"/>
      <c r="JRU87" s="12"/>
      <c r="JRV87" s="12"/>
      <c r="JRW87" s="12"/>
      <c r="JRX87" s="12"/>
      <c r="JRY87" s="12"/>
      <c r="JRZ87" s="12"/>
      <c r="JSA87" s="12"/>
      <c r="JSB87" s="12"/>
      <c r="JSC87" s="12"/>
      <c r="JSD87" s="12"/>
      <c r="JSE87" s="12"/>
      <c r="JSF87" s="12"/>
      <c r="JSG87" s="11"/>
      <c r="JSH87" s="15"/>
      <c r="JSI87" s="13"/>
      <c r="JSJ87" s="14"/>
      <c r="JSK87" s="14"/>
      <c r="JSL87" s="12"/>
      <c r="JSM87" s="12"/>
      <c r="JSN87" s="12"/>
      <c r="JSO87" s="12"/>
      <c r="JSP87" s="12"/>
      <c r="JSQ87" s="12"/>
      <c r="JSR87" s="12"/>
      <c r="JSS87" s="12"/>
      <c r="JST87" s="12"/>
      <c r="JSU87" s="12"/>
      <c r="JSV87" s="12"/>
      <c r="JSW87" s="12"/>
      <c r="JSX87" s="11"/>
      <c r="JSY87" s="15"/>
      <c r="JSZ87" s="13"/>
      <c r="JTA87" s="14"/>
      <c r="JTB87" s="14"/>
      <c r="JTC87" s="12"/>
      <c r="JTD87" s="12"/>
      <c r="JTE87" s="12"/>
      <c r="JTF87" s="12"/>
      <c r="JTG87" s="12"/>
      <c r="JTH87" s="12"/>
      <c r="JTI87" s="12"/>
      <c r="JTJ87" s="12"/>
      <c r="JTK87" s="12"/>
      <c r="JTL87" s="12"/>
      <c r="JTM87" s="12"/>
      <c r="JTN87" s="12"/>
      <c r="JTO87" s="11"/>
      <c r="JTP87" s="15"/>
      <c r="JTQ87" s="13"/>
      <c r="JTR87" s="14"/>
      <c r="JTS87" s="14"/>
      <c r="JTT87" s="12"/>
      <c r="JTU87" s="12"/>
      <c r="JTV87" s="12"/>
      <c r="JTW87" s="12"/>
      <c r="JTX87" s="12"/>
      <c r="JTY87" s="12"/>
      <c r="JTZ87" s="12"/>
      <c r="JUA87" s="12"/>
      <c r="JUB87" s="12"/>
      <c r="JUC87" s="12"/>
      <c r="JUD87" s="12"/>
      <c r="JUE87" s="12"/>
      <c r="JUF87" s="11"/>
      <c r="JUG87" s="15"/>
      <c r="JUH87" s="13"/>
      <c r="JUI87" s="14"/>
      <c r="JUJ87" s="14"/>
      <c r="JUK87" s="12"/>
      <c r="JUL87" s="12"/>
      <c r="JUM87" s="12"/>
      <c r="JUN87" s="12"/>
      <c r="JUO87" s="12"/>
      <c r="JUP87" s="12"/>
      <c r="JUQ87" s="12"/>
      <c r="JUR87" s="12"/>
      <c r="JUS87" s="12"/>
      <c r="JUT87" s="12"/>
      <c r="JUU87" s="12"/>
      <c r="JUV87" s="12"/>
      <c r="JUW87" s="11"/>
      <c r="JUX87" s="15"/>
      <c r="JUY87" s="13"/>
      <c r="JUZ87" s="14"/>
      <c r="JVA87" s="14"/>
      <c r="JVB87" s="12"/>
      <c r="JVC87" s="12"/>
      <c r="JVD87" s="12"/>
      <c r="JVE87" s="12"/>
      <c r="JVF87" s="12"/>
      <c r="JVG87" s="12"/>
      <c r="JVH87" s="12"/>
      <c r="JVI87" s="12"/>
      <c r="JVJ87" s="12"/>
      <c r="JVK87" s="12"/>
      <c r="JVL87" s="12"/>
      <c r="JVM87" s="12"/>
      <c r="JVN87" s="11"/>
      <c r="JVO87" s="15"/>
      <c r="JVP87" s="13"/>
      <c r="JVQ87" s="14"/>
      <c r="JVR87" s="14"/>
      <c r="JVS87" s="12"/>
      <c r="JVT87" s="12"/>
      <c r="JVU87" s="12"/>
      <c r="JVV87" s="12"/>
      <c r="JVW87" s="12"/>
      <c r="JVX87" s="12"/>
      <c r="JVY87" s="12"/>
      <c r="JVZ87" s="12"/>
      <c r="JWA87" s="12"/>
      <c r="JWB87" s="12"/>
      <c r="JWC87" s="12"/>
      <c r="JWD87" s="12"/>
      <c r="JWE87" s="11"/>
      <c r="JWF87" s="15"/>
      <c r="JWG87" s="13"/>
      <c r="JWH87" s="14"/>
      <c r="JWI87" s="14"/>
      <c r="JWJ87" s="12"/>
      <c r="JWK87" s="12"/>
      <c r="JWL87" s="12"/>
      <c r="JWM87" s="12"/>
      <c r="JWN87" s="12"/>
      <c r="JWO87" s="12"/>
      <c r="JWP87" s="12"/>
      <c r="JWQ87" s="12"/>
      <c r="JWR87" s="12"/>
      <c r="JWS87" s="12"/>
      <c r="JWT87" s="12"/>
      <c r="JWU87" s="12"/>
      <c r="JWV87" s="11"/>
      <c r="JWW87" s="15"/>
      <c r="JWX87" s="13"/>
      <c r="JWY87" s="14"/>
      <c r="JWZ87" s="14"/>
      <c r="JXA87" s="12"/>
      <c r="JXB87" s="12"/>
      <c r="JXC87" s="12"/>
      <c r="JXD87" s="12"/>
      <c r="JXE87" s="12"/>
      <c r="JXF87" s="12"/>
      <c r="JXG87" s="12"/>
      <c r="JXH87" s="12"/>
      <c r="JXI87" s="12"/>
      <c r="JXJ87" s="12"/>
      <c r="JXK87" s="12"/>
      <c r="JXL87" s="12"/>
      <c r="JXM87" s="11"/>
      <c r="JXN87" s="15"/>
      <c r="JXO87" s="13"/>
      <c r="JXP87" s="14"/>
      <c r="JXQ87" s="14"/>
      <c r="JXR87" s="12"/>
      <c r="JXS87" s="12"/>
      <c r="JXT87" s="12"/>
      <c r="JXU87" s="12"/>
      <c r="JXV87" s="12"/>
      <c r="JXW87" s="12"/>
      <c r="JXX87" s="12"/>
      <c r="JXY87" s="12"/>
      <c r="JXZ87" s="12"/>
      <c r="JYA87" s="12"/>
      <c r="JYB87" s="12"/>
      <c r="JYC87" s="12"/>
      <c r="JYD87" s="11"/>
      <c r="JYE87" s="15"/>
      <c r="JYF87" s="13"/>
      <c r="JYG87" s="14"/>
      <c r="JYH87" s="14"/>
      <c r="JYI87" s="12"/>
      <c r="JYJ87" s="12"/>
      <c r="JYK87" s="12"/>
      <c r="JYL87" s="12"/>
      <c r="JYM87" s="12"/>
      <c r="JYN87" s="12"/>
      <c r="JYO87" s="12"/>
      <c r="JYP87" s="12"/>
      <c r="JYQ87" s="12"/>
      <c r="JYR87" s="12"/>
      <c r="JYS87" s="12"/>
      <c r="JYT87" s="12"/>
      <c r="JYU87" s="11"/>
      <c r="JYV87" s="15"/>
      <c r="JYW87" s="13"/>
      <c r="JYX87" s="14"/>
      <c r="JYY87" s="14"/>
      <c r="JYZ87" s="12"/>
      <c r="JZA87" s="12"/>
      <c r="JZB87" s="12"/>
      <c r="JZC87" s="12"/>
      <c r="JZD87" s="12"/>
      <c r="JZE87" s="12"/>
      <c r="JZF87" s="12"/>
      <c r="JZG87" s="12"/>
      <c r="JZH87" s="12"/>
      <c r="JZI87" s="12"/>
      <c r="JZJ87" s="12"/>
      <c r="JZK87" s="12"/>
      <c r="JZL87" s="11"/>
      <c r="JZM87" s="15"/>
      <c r="JZN87" s="13"/>
      <c r="JZO87" s="14"/>
      <c r="JZP87" s="14"/>
      <c r="JZQ87" s="12"/>
      <c r="JZR87" s="12"/>
      <c r="JZS87" s="12"/>
      <c r="JZT87" s="12"/>
      <c r="JZU87" s="12"/>
      <c r="JZV87" s="12"/>
      <c r="JZW87" s="12"/>
      <c r="JZX87" s="12"/>
      <c r="JZY87" s="12"/>
      <c r="JZZ87" s="12"/>
      <c r="KAA87" s="12"/>
      <c r="KAB87" s="12"/>
      <c r="KAC87" s="11"/>
      <c r="KAD87" s="15"/>
      <c r="KAE87" s="13"/>
      <c r="KAF87" s="14"/>
      <c r="KAG87" s="14"/>
      <c r="KAH87" s="12"/>
      <c r="KAI87" s="12"/>
      <c r="KAJ87" s="12"/>
      <c r="KAK87" s="12"/>
      <c r="KAL87" s="12"/>
      <c r="KAM87" s="12"/>
      <c r="KAN87" s="12"/>
      <c r="KAO87" s="12"/>
      <c r="KAP87" s="12"/>
      <c r="KAQ87" s="12"/>
      <c r="KAR87" s="12"/>
      <c r="KAS87" s="12"/>
      <c r="KAT87" s="11"/>
      <c r="KAU87" s="15"/>
      <c r="KAV87" s="13"/>
      <c r="KAW87" s="14"/>
      <c r="KAX87" s="14"/>
      <c r="KAY87" s="12"/>
      <c r="KAZ87" s="12"/>
      <c r="KBA87" s="12"/>
      <c r="KBB87" s="12"/>
      <c r="KBC87" s="12"/>
      <c r="KBD87" s="12"/>
      <c r="KBE87" s="12"/>
      <c r="KBF87" s="12"/>
      <c r="KBG87" s="12"/>
      <c r="KBH87" s="12"/>
      <c r="KBI87" s="12"/>
      <c r="KBJ87" s="12"/>
      <c r="KBK87" s="11"/>
      <c r="KBL87" s="15"/>
      <c r="KBM87" s="13"/>
      <c r="KBN87" s="14"/>
      <c r="KBO87" s="14"/>
      <c r="KBP87" s="12"/>
      <c r="KBQ87" s="12"/>
      <c r="KBR87" s="12"/>
      <c r="KBS87" s="12"/>
      <c r="KBT87" s="12"/>
      <c r="KBU87" s="12"/>
      <c r="KBV87" s="12"/>
      <c r="KBW87" s="12"/>
      <c r="KBX87" s="12"/>
      <c r="KBY87" s="12"/>
      <c r="KBZ87" s="12"/>
      <c r="KCA87" s="12"/>
      <c r="KCB87" s="11"/>
      <c r="KCC87" s="15"/>
      <c r="KCD87" s="13"/>
      <c r="KCE87" s="14"/>
      <c r="KCF87" s="14"/>
      <c r="KCG87" s="12"/>
      <c r="KCH87" s="12"/>
      <c r="KCI87" s="12"/>
      <c r="KCJ87" s="12"/>
      <c r="KCK87" s="12"/>
      <c r="KCL87" s="12"/>
      <c r="KCM87" s="12"/>
      <c r="KCN87" s="12"/>
      <c r="KCO87" s="12"/>
      <c r="KCP87" s="12"/>
      <c r="KCQ87" s="12"/>
      <c r="KCR87" s="12"/>
      <c r="KCS87" s="11"/>
      <c r="KCT87" s="15"/>
      <c r="KCU87" s="13"/>
      <c r="KCV87" s="14"/>
      <c r="KCW87" s="14"/>
      <c r="KCX87" s="12"/>
      <c r="KCY87" s="12"/>
      <c r="KCZ87" s="12"/>
      <c r="KDA87" s="12"/>
      <c r="KDB87" s="12"/>
      <c r="KDC87" s="12"/>
      <c r="KDD87" s="12"/>
      <c r="KDE87" s="12"/>
      <c r="KDF87" s="12"/>
      <c r="KDG87" s="12"/>
      <c r="KDH87" s="12"/>
      <c r="KDI87" s="12"/>
      <c r="KDJ87" s="11"/>
      <c r="KDK87" s="15"/>
      <c r="KDL87" s="13"/>
      <c r="KDM87" s="14"/>
      <c r="KDN87" s="14"/>
      <c r="KDO87" s="12"/>
      <c r="KDP87" s="12"/>
      <c r="KDQ87" s="12"/>
      <c r="KDR87" s="12"/>
      <c r="KDS87" s="12"/>
      <c r="KDT87" s="12"/>
      <c r="KDU87" s="12"/>
      <c r="KDV87" s="12"/>
      <c r="KDW87" s="12"/>
      <c r="KDX87" s="12"/>
      <c r="KDY87" s="12"/>
      <c r="KDZ87" s="12"/>
      <c r="KEA87" s="11"/>
      <c r="KEB87" s="15"/>
      <c r="KEC87" s="13"/>
      <c r="KED87" s="14"/>
      <c r="KEE87" s="14"/>
      <c r="KEF87" s="12"/>
      <c r="KEG87" s="12"/>
      <c r="KEH87" s="12"/>
      <c r="KEI87" s="12"/>
      <c r="KEJ87" s="12"/>
      <c r="KEK87" s="12"/>
      <c r="KEL87" s="12"/>
      <c r="KEM87" s="12"/>
      <c r="KEN87" s="12"/>
      <c r="KEO87" s="12"/>
      <c r="KEP87" s="12"/>
      <c r="KEQ87" s="12"/>
      <c r="KER87" s="11"/>
      <c r="KES87" s="15"/>
      <c r="KET87" s="13"/>
      <c r="KEU87" s="14"/>
      <c r="KEV87" s="14"/>
      <c r="KEW87" s="12"/>
      <c r="KEX87" s="12"/>
      <c r="KEY87" s="12"/>
      <c r="KEZ87" s="12"/>
      <c r="KFA87" s="12"/>
      <c r="KFB87" s="12"/>
      <c r="KFC87" s="12"/>
      <c r="KFD87" s="12"/>
      <c r="KFE87" s="12"/>
      <c r="KFF87" s="12"/>
      <c r="KFG87" s="12"/>
      <c r="KFH87" s="12"/>
      <c r="KFI87" s="11"/>
      <c r="KFJ87" s="15"/>
      <c r="KFK87" s="13"/>
      <c r="KFL87" s="14"/>
      <c r="KFM87" s="14"/>
      <c r="KFN87" s="12"/>
      <c r="KFO87" s="12"/>
      <c r="KFP87" s="12"/>
      <c r="KFQ87" s="12"/>
      <c r="KFR87" s="12"/>
      <c r="KFS87" s="12"/>
      <c r="KFT87" s="12"/>
      <c r="KFU87" s="12"/>
      <c r="KFV87" s="12"/>
      <c r="KFW87" s="12"/>
      <c r="KFX87" s="12"/>
      <c r="KFY87" s="12"/>
      <c r="KFZ87" s="11"/>
      <c r="KGA87" s="15"/>
      <c r="KGB87" s="13"/>
      <c r="KGC87" s="14"/>
      <c r="KGD87" s="14"/>
      <c r="KGE87" s="12"/>
      <c r="KGF87" s="12"/>
      <c r="KGG87" s="12"/>
      <c r="KGH87" s="12"/>
      <c r="KGI87" s="12"/>
      <c r="KGJ87" s="12"/>
      <c r="KGK87" s="12"/>
      <c r="KGL87" s="12"/>
      <c r="KGM87" s="12"/>
      <c r="KGN87" s="12"/>
      <c r="KGO87" s="12"/>
      <c r="KGP87" s="12"/>
      <c r="KGQ87" s="11"/>
      <c r="KGR87" s="15"/>
      <c r="KGS87" s="13"/>
      <c r="KGT87" s="14"/>
      <c r="KGU87" s="14"/>
      <c r="KGV87" s="12"/>
      <c r="KGW87" s="12"/>
      <c r="KGX87" s="12"/>
      <c r="KGY87" s="12"/>
      <c r="KGZ87" s="12"/>
      <c r="KHA87" s="12"/>
      <c r="KHB87" s="12"/>
      <c r="KHC87" s="12"/>
      <c r="KHD87" s="12"/>
      <c r="KHE87" s="12"/>
      <c r="KHF87" s="12"/>
      <c r="KHG87" s="12"/>
      <c r="KHH87" s="11"/>
      <c r="KHI87" s="15"/>
      <c r="KHJ87" s="13"/>
      <c r="KHK87" s="14"/>
      <c r="KHL87" s="14"/>
      <c r="KHM87" s="12"/>
      <c r="KHN87" s="12"/>
      <c r="KHO87" s="12"/>
      <c r="KHP87" s="12"/>
      <c r="KHQ87" s="12"/>
      <c r="KHR87" s="12"/>
      <c r="KHS87" s="12"/>
      <c r="KHT87" s="12"/>
      <c r="KHU87" s="12"/>
      <c r="KHV87" s="12"/>
      <c r="KHW87" s="12"/>
      <c r="KHX87" s="12"/>
      <c r="KHY87" s="11"/>
      <c r="KHZ87" s="15"/>
      <c r="KIA87" s="13"/>
      <c r="KIB87" s="14"/>
      <c r="KIC87" s="14"/>
      <c r="KID87" s="12"/>
      <c r="KIE87" s="12"/>
      <c r="KIF87" s="12"/>
      <c r="KIG87" s="12"/>
      <c r="KIH87" s="12"/>
      <c r="KII87" s="12"/>
      <c r="KIJ87" s="12"/>
      <c r="KIK87" s="12"/>
      <c r="KIL87" s="12"/>
      <c r="KIM87" s="12"/>
      <c r="KIN87" s="12"/>
      <c r="KIO87" s="12"/>
      <c r="KIP87" s="11"/>
      <c r="KIQ87" s="15"/>
      <c r="KIR87" s="13"/>
      <c r="KIS87" s="14"/>
      <c r="KIT87" s="14"/>
      <c r="KIU87" s="12"/>
      <c r="KIV87" s="12"/>
      <c r="KIW87" s="12"/>
      <c r="KIX87" s="12"/>
      <c r="KIY87" s="12"/>
      <c r="KIZ87" s="12"/>
      <c r="KJA87" s="12"/>
      <c r="KJB87" s="12"/>
      <c r="KJC87" s="12"/>
      <c r="KJD87" s="12"/>
      <c r="KJE87" s="12"/>
      <c r="KJF87" s="12"/>
      <c r="KJG87" s="11"/>
      <c r="KJH87" s="15"/>
      <c r="KJI87" s="13"/>
      <c r="KJJ87" s="14"/>
      <c r="KJK87" s="14"/>
      <c r="KJL87" s="12"/>
      <c r="KJM87" s="12"/>
      <c r="KJN87" s="12"/>
      <c r="KJO87" s="12"/>
      <c r="KJP87" s="12"/>
      <c r="KJQ87" s="12"/>
      <c r="KJR87" s="12"/>
      <c r="KJS87" s="12"/>
      <c r="KJT87" s="12"/>
      <c r="KJU87" s="12"/>
      <c r="KJV87" s="12"/>
      <c r="KJW87" s="12"/>
      <c r="KJX87" s="11"/>
      <c r="KJY87" s="15"/>
      <c r="KJZ87" s="13"/>
      <c r="KKA87" s="14"/>
      <c r="KKB87" s="14"/>
      <c r="KKC87" s="12"/>
      <c r="KKD87" s="12"/>
      <c r="KKE87" s="12"/>
      <c r="KKF87" s="12"/>
      <c r="KKG87" s="12"/>
      <c r="KKH87" s="12"/>
      <c r="KKI87" s="12"/>
      <c r="KKJ87" s="12"/>
      <c r="KKK87" s="12"/>
      <c r="KKL87" s="12"/>
      <c r="KKM87" s="12"/>
      <c r="KKN87" s="12"/>
      <c r="KKO87" s="11"/>
      <c r="KKP87" s="15"/>
      <c r="KKQ87" s="13"/>
      <c r="KKR87" s="14"/>
      <c r="KKS87" s="14"/>
      <c r="KKT87" s="12"/>
      <c r="KKU87" s="12"/>
      <c r="KKV87" s="12"/>
      <c r="KKW87" s="12"/>
      <c r="KKX87" s="12"/>
      <c r="KKY87" s="12"/>
      <c r="KKZ87" s="12"/>
      <c r="KLA87" s="12"/>
      <c r="KLB87" s="12"/>
      <c r="KLC87" s="12"/>
      <c r="KLD87" s="12"/>
      <c r="KLE87" s="12"/>
      <c r="KLF87" s="11"/>
      <c r="KLG87" s="15"/>
      <c r="KLH87" s="13"/>
      <c r="KLI87" s="14"/>
      <c r="KLJ87" s="14"/>
      <c r="KLK87" s="12"/>
      <c r="KLL87" s="12"/>
      <c r="KLM87" s="12"/>
      <c r="KLN87" s="12"/>
      <c r="KLO87" s="12"/>
      <c r="KLP87" s="12"/>
      <c r="KLQ87" s="12"/>
      <c r="KLR87" s="12"/>
      <c r="KLS87" s="12"/>
      <c r="KLT87" s="12"/>
      <c r="KLU87" s="12"/>
      <c r="KLV87" s="12"/>
      <c r="KLW87" s="11"/>
      <c r="KLX87" s="15"/>
      <c r="KLY87" s="13"/>
      <c r="KLZ87" s="14"/>
      <c r="KMA87" s="14"/>
      <c r="KMB87" s="12"/>
      <c r="KMC87" s="12"/>
      <c r="KMD87" s="12"/>
      <c r="KME87" s="12"/>
      <c r="KMF87" s="12"/>
      <c r="KMG87" s="12"/>
      <c r="KMH87" s="12"/>
      <c r="KMI87" s="12"/>
      <c r="KMJ87" s="12"/>
      <c r="KMK87" s="12"/>
      <c r="KML87" s="12"/>
      <c r="KMM87" s="12"/>
      <c r="KMN87" s="11"/>
      <c r="KMO87" s="15"/>
      <c r="KMP87" s="13"/>
      <c r="KMQ87" s="14"/>
      <c r="KMR87" s="14"/>
      <c r="KMS87" s="12"/>
      <c r="KMT87" s="12"/>
      <c r="KMU87" s="12"/>
      <c r="KMV87" s="12"/>
      <c r="KMW87" s="12"/>
      <c r="KMX87" s="12"/>
      <c r="KMY87" s="12"/>
      <c r="KMZ87" s="12"/>
      <c r="KNA87" s="12"/>
      <c r="KNB87" s="12"/>
      <c r="KNC87" s="12"/>
      <c r="KND87" s="12"/>
      <c r="KNE87" s="11"/>
      <c r="KNF87" s="15"/>
      <c r="KNG87" s="13"/>
      <c r="KNH87" s="14"/>
      <c r="KNI87" s="14"/>
      <c r="KNJ87" s="12"/>
      <c r="KNK87" s="12"/>
      <c r="KNL87" s="12"/>
      <c r="KNM87" s="12"/>
      <c r="KNN87" s="12"/>
      <c r="KNO87" s="12"/>
      <c r="KNP87" s="12"/>
      <c r="KNQ87" s="12"/>
      <c r="KNR87" s="12"/>
      <c r="KNS87" s="12"/>
      <c r="KNT87" s="12"/>
      <c r="KNU87" s="12"/>
      <c r="KNV87" s="11"/>
      <c r="KNW87" s="15"/>
      <c r="KNX87" s="13"/>
      <c r="KNY87" s="14"/>
      <c r="KNZ87" s="14"/>
      <c r="KOA87" s="12"/>
      <c r="KOB87" s="12"/>
      <c r="KOC87" s="12"/>
      <c r="KOD87" s="12"/>
      <c r="KOE87" s="12"/>
      <c r="KOF87" s="12"/>
      <c r="KOG87" s="12"/>
      <c r="KOH87" s="12"/>
      <c r="KOI87" s="12"/>
      <c r="KOJ87" s="12"/>
      <c r="KOK87" s="12"/>
      <c r="KOL87" s="12"/>
      <c r="KOM87" s="11"/>
      <c r="KON87" s="15"/>
      <c r="KOO87" s="13"/>
      <c r="KOP87" s="14"/>
      <c r="KOQ87" s="14"/>
      <c r="KOR87" s="12"/>
      <c r="KOS87" s="12"/>
      <c r="KOT87" s="12"/>
      <c r="KOU87" s="12"/>
      <c r="KOV87" s="12"/>
      <c r="KOW87" s="12"/>
      <c r="KOX87" s="12"/>
      <c r="KOY87" s="12"/>
      <c r="KOZ87" s="12"/>
      <c r="KPA87" s="12"/>
      <c r="KPB87" s="12"/>
      <c r="KPC87" s="12"/>
      <c r="KPD87" s="11"/>
      <c r="KPE87" s="15"/>
      <c r="KPF87" s="13"/>
      <c r="KPG87" s="14"/>
      <c r="KPH87" s="14"/>
      <c r="KPI87" s="12"/>
      <c r="KPJ87" s="12"/>
      <c r="KPK87" s="12"/>
      <c r="KPL87" s="12"/>
      <c r="KPM87" s="12"/>
      <c r="KPN87" s="12"/>
      <c r="KPO87" s="12"/>
      <c r="KPP87" s="12"/>
      <c r="KPQ87" s="12"/>
      <c r="KPR87" s="12"/>
      <c r="KPS87" s="12"/>
      <c r="KPT87" s="12"/>
      <c r="KPU87" s="11"/>
      <c r="KPV87" s="15"/>
      <c r="KPW87" s="13"/>
      <c r="KPX87" s="14"/>
      <c r="KPY87" s="14"/>
      <c r="KPZ87" s="12"/>
      <c r="KQA87" s="12"/>
      <c r="KQB87" s="12"/>
      <c r="KQC87" s="12"/>
      <c r="KQD87" s="12"/>
      <c r="KQE87" s="12"/>
      <c r="KQF87" s="12"/>
      <c r="KQG87" s="12"/>
      <c r="KQH87" s="12"/>
      <c r="KQI87" s="12"/>
      <c r="KQJ87" s="12"/>
      <c r="KQK87" s="12"/>
      <c r="KQL87" s="11"/>
      <c r="KQM87" s="15"/>
      <c r="KQN87" s="13"/>
      <c r="KQO87" s="14"/>
      <c r="KQP87" s="14"/>
      <c r="KQQ87" s="12"/>
      <c r="KQR87" s="12"/>
      <c r="KQS87" s="12"/>
      <c r="KQT87" s="12"/>
      <c r="KQU87" s="12"/>
      <c r="KQV87" s="12"/>
      <c r="KQW87" s="12"/>
      <c r="KQX87" s="12"/>
      <c r="KQY87" s="12"/>
      <c r="KQZ87" s="12"/>
      <c r="KRA87" s="12"/>
      <c r="KRB87" s="12"/>
      <c r="KRC87" s="11"/>
      <c r="KRD87" s="15"/>
      <c r="KRE87" s="13"/>
      <c r="KRF87" s="14"/>
      <c r="KRG87" s="14"/>
      <c r="KRH87" s="12"/>
      <c r="KRI87" s="12"/>
      <c r="KRJ87" s="12"/>
      <c r="KRK87" s="12"/>
      <c r="KRL87" s="12"/>
      <c r="KRM87" s="12"/>
      <c r="KRN87" s="12"/>
      <c r="KRO87" s="12"/>
      <c r="KRP87" s="12"/>
      <c r="KRQ87" s="12"/>
      <c r="KRR87" s="12"/>
      <c r="KRS87" s="12"/>
      <c r="KRT87" s="11"/>
      <c r="KRU87" s="15"/>
      <c r="KRV87" s="13"/>
      <c r="KRW87" s="14"/>
      <c r="KRX87" s="14"/>
      <c r="KRY87" s="12"/>
      <c r="KRZ87" s="12"/>
      <c r="KSA87" s="12"/>
      <c r="KSB87" s="12"/>
      <c r="KSC87" s="12"/>
      <c r="KSD87" s="12"/>
      <c r="KSE87" s="12"/>
      <c r="KSF87" s="12"/>
      <c r="KSG87" s="12"/>
      <c r="KSH87" s="12"/>
      <c r="KSI87" s="12"/>
      <c r="KSJ87" s="12"/>
      <c r="KSK87" s="11"/>
      <c r="KSL87" s="15"/>
      <c r="KSM87" s="13"/>
      <c r="KSN87" s="14"/>
      <c r="KSO87" s="14"/>
      <c r="KSP87" s="12"/>
      <c r="KSQ87" s="12"/>
      <c r="KSR87" s="12"/>
      <c r="KSS87" s="12"/>
      <c r="KST87" s="12"/>
      <c r="KSU87" s="12"/>
      <c r="KSV87" s="12"/>
      <c r="KSW87" s="12"/>
      <c r="KSX87" s="12"/>
      <c r="KSY87" s="12"/>
      <c r="KSZ87" s="12"/>
      <c r="KTA87" s="12"/>
      <c r="KTB87" s="11"/>
      <c r="KTC87" s="15"/>
      <c r="KTD87" s="13"/>
      <c r="KTE87" s="14"/>
      <c r="KTF87" s="14"/>
      <c r="KTG87" s="12"/>
      <c r="KTH87" s="12"/>
      <c r="KTI87" s="12"/>
      <c r="KTJ87" s="12"/>
      <c r="KTK87" s="12"/>
      <c r="KTL87" s="12"/>
      <c r="KTM87" s="12"/>
      <c r="KTN87" s="12"/>
      <c r="KTO87" s="12"/>
      <c r="KTP87" s="12"/>
      <c r="KTQ87" s="12"/>
      <c r="KTR87" s="12"/>
      <c r="KTS87" s="11"/>
      <c r="KTT87" s="15"/>
      <c r="KTU87" s="13"/>
      <c r="KTV87" s="14"/>
      <c r="KTW87" s="14"/>
      <c r="KTX87" s="12"/>
      <c r="KTY87" s="12"/>
      <c r="KTZ87" s="12"/>
      <c r="KUA87" s="12"/>
      <c r="KUB87" s="12"/>
      <c r="KUC87" s="12"/>
      <c r="KUD87" s="12"/>
      <c r="KUE87" s="12"/>
      <c r="KUF87" s="12"/>
      <c r="KUG87" s="12"/>
      <c r="KUH87" s="12"/>
      <c r="KUI87" s="12"/>
      <c r="KUJ87" s="11"/>
      <c r="KUK87" s="15"/>
      <c r="KUL87" s="13"/>
      <c r="KUM87" s="14"/>
      <c r="KUN87" s="14"/>
      <c r="KUO87" s="12"/>
      <c r="KUP87" s="12"/>
      <c r="KUQ87" s="12"/>
      <c r="KUR87" s="12"/>
      <c r="KUS87" s="12"/>
      <c r="KUT87" s="12"/>
      <c r="KUU87" s="12"/>
      <c r="KUV87" s="12"/>
      <c r="KUW87" s="12"/>
      <c r="KUX87" s="12"/>
      <c r="KUY87" s="12"/>
      <c r="KUZ87" s="12"/>
      <c r="KVA87" s="11"/>
      <c r="KVB87" s="15"/>
      <c r="KVC87" s="13"/>
      <c r="KVD87" s="14"/>
      <c r="KVE87" s="14"/>
      <c r="KVF87" s="12"/>
      <c r="KVG87" s="12"/>
      <c r="KVH87" s="12"/>
      <c r="KVI87" s="12"/>
      <c r="KVJ87" s="12"/>
      <c r="KVK87" s="12"/>
      <c r="KVL87" s="12"/>
      <c r="KVM87" s="12"/>
      <c r="KVN87" s="12"/>
      <c r="KVO87" s="12"/>
      <c r="KVP87" s="12"/>
      <c r="KVQ87" s="12"/>
      <c r="KVR87" s="11"/>
      <c r="KVS87" s="15"/>
      <c r="KVT87" s="13"/>
      <c r="KVU87" s="14"/>
      <c r="KVV87" s="14"/>
      <c r="KVW87" s="12"/>
      <c r="KVX87" s="12"/>
      <c r="KVY87" s="12"/>
      <c r="KVZ87" s="12"/>
      <c r="KWA87" s="12"/>
      <c r="KWB87" s="12"/>
      <c r="KWC87" s="12"/>
      <c r="KWD87" s="12"/>
      <c r="KWE87" s="12"/>
      <c r="KWF87" s="12"/>
      <c r="KWG87" s="12"/>
      <c r="KWH87" s="12"/>
      <c r="KWI87" s="11"/>
      <c r="KWJ87" s="15"/>
      <c r="KWK87" s="13"/>
      <c r="KWL87" s="14"/>
      <c r="KWM87" s="14"/>
      <c r="KWN87" s="12"/>
      <c r="KWO87" s="12"/>
      <c r="KWP87" s="12"/>
      <c r="KWQ87" s="12"/>
      <c r="KWR87" s="12"/>
      <c r="KWS87" s="12"/>
      <c r="KWT87" s="12"/>
      <c r="KWU87" s="12"/>
      <c r="KWV87" s="12"/>
      <c r="KWW87" s="12"/>
      <c r="KWX87" s="12"/>
      <c r="KWY87" s="12"/>
      <c r="KWZ87" s="11"/>
      <c r="KXA87" s="15"/>
      <c r="KXB87" s="13"/>
      <c r="KXC87" s="14"/>
      <c r="KXD87" s="14"/>
      <c r="KXE87" s="12"/>
      <c r="KXF87" s="12"/>
      <c r="KXG87" s="12"/>
      <c r="KXH87" s="12"/>
      <c r="KXI87" s="12"/>
      <c r="KXJ87" s="12"/>
      <c r="KXK87" s="12"/>
      <c r="KXL87" s="12"/>
      <c r="KXM87" s="12"/>
      <c r="KXN87" s="12"/>
      <c r="KXO87" s="12"/>
      <c r="KXP87" s="12"/>
      <c r="KXQ87" s="11"/>
      <c r="KXR87" s="15"/>
      <c r="KXS87" s="13"/>
      <c r="KXT87" s="14"/>
      <c r="KXU87" s="14"/>
      <c r="KXV87" s="12"/>
      <c r="KXW87" s="12"/>
      <c r="KXX87" s="12"/>
      <c r="KXY87" s="12"/>
      <c r="KXZ87" s="12"/>
      <c r="KYA87" s="12"/>
      <c r="KYB87" s="12"/>
      <c r="KYC87" s="12"/>
      <c r="KYD87" s="12"/>
      <c r="KYE87" s="12"/>
      <c r="KYF87" s="12"/>
      <c r="KYG87" s="12"/>
      <c r="KYH87" s="11"/>
      <c r="KYI87" s="15"/>
      <c r="KYJ87" s="13"/>
      <c r="KYK87" s="14"/>
      <c r="KYL87" s="14"/>
      <c r="KYM87" s="12"/>
      <c r="KYN87" s="12"/>
      <c r="KYO87" s="12"/>
      <c r="KYP87" s="12"/>
      <c r="KYQ87" s="12"/>
      <c r="KYR87" s="12"/>
      <c r="KYS87" s="12"/>
      <c r="KYT87" s="12"/>
      <c r="KYU87" s="12"/>
      <c r="KYV87" s="12"/>
      <c r="KYW87" s="12"/>
      <c r="KYX87" s="12"/>
      <c r="KYY87" s="11"/>
      <c r="KYZ87" s="15"/>
      <c r="KZA87" s="13"/>
      <c r="KZB87" s="14"/>
      <c r="KZC87" s="14"/>
      <c r="KZD87" s="12"/>
      <c r="KZE87" s="12"/>
      <c r="KZF87" s="12"/>
      <c r="KZG87" s="12"/>
      <c r="KZH87" s="12"/>
      <c r="KZI87" s="12"/>
      <c r="KZJ87" s="12"/>
      <c r="KZK87" s="12"/>
      <c r="KZL87" s="12"/>
      <c r="KZM87" s="12"/>
      <c r="KZN87" s="12"/>
      <c r="KZO87" s="12"/>
      <c r="KZP87" s="11"/>
      <c r="KZQ87" s="15"/>
      <c r="KZR87" s="13"/>
      <c r="KZS87" s="14"/>
      <c r="KZT87" s="14"/>
      <c r="KZU87" s="12"/>
      <c r="KZV87" s="12"/>
      <c r="KZW87" s="12"/>
      <c r="KZX87" s="12"/>
      <c r="KZY87" s="12"/>
      <c r="KZZ87" s="12"/>
      <c r="LAA87" s="12"/>
      <c r="LAB87" s="12"/>
      <c r="LAC87" s="12"/>
      <c r="LAD87" s="12"/>
      <c r="LAE87" s="12"/>
      <c r="LAF87" s="12"/>
      <c r="LAG87" s="11"/>
      <c r="LAH87" s="15"/>
      <c r="LAI87" s="13"/>
      <c r="LAJ87" s="14"/>
      <c r="LAK87" s="14"/>
      <c r="LAL87" s="12"/>
      <c r="LAM87" s="12"/>
      <c r="LAN87" s="12"/>
      <c r="LAO87" s="12"/>
      <c r="LAP87" s="12"/>
      <c r="LAQ87" s="12"/>
      <c r="LAR87" s="12"/>
      <c r="LAS87" s="12"/>
      <c r="LAT87" s="12"/>
      <c r="LAU87" s="12"/>
      <c r="LAV87" s="12"/>
      <c r="LAW87" s="12"/>
      <c r="LAX87" s="11"/>
      <c r="LAY87" s="15"/>
      <c r="LAZ87" s="13"/>
      <c r="LBA87" s="14"/>
      <c r="LBB87" s="14"/>
      <c r="LBC87" s="12"/>
      <c r="LBD87" s="12"/>
      <c r="LBE87" s="12"/>
      <c r="LBF87" s="12"/>
      <c r="LBG87" s="12"/>
      <c r="LBH87" s="12"/>
      <c r="LBI87" s="12"/>
      <c r="LBJ87" s="12"/>
      <c r="LBK87" s="12"/>
      <c r="LBL87" s="12"/>
      <c r="LBM87" s="12"/>
      <c r="LBN87" s="12"/>
      <c r="LBO87" s="11"/>
      <c r="LBP87" s="15"/>
      <c r="LBQ87" s="13"/>
      <c r="LBR87" s="14"/>
      <c r="LBS87" s="14"/>
      <c r="LBT87" s="12"/>
      <c r="LBU87" s="12"/>
      <c r="LBV87" s="12"/>
      <c r="LBW87" s="12"/>
      <c r="LBX87" s="12"/>
      <c r="LBY87" s="12"/>
      <c r="LBZ87" s="12"/>
      <c r="LCA87" s="12"/>
      <c r="LCB87" s="12"/>
      <c r="LCC87" s="12"/>
      <c r="LCD87" s="12"/>
      <c r="LCE87" s="12"/>
      <c r="LCF87" s="11"/>
      <c r="LCG87" s="15"/>
      <c r="LCH87" s="13"/>
      <c r="LCI87" s="14"/>
      <c r="LCJ87" s="14"/>
      <c r="LCK87" s="12"/>
      <c r="LCL87" s="12"/>
      <c r="LCM87" s="12"/>
      <c r="LCN87" s="12"/>
      <c r="LCO87" s="12"/>
      <c r="LCP87" s="12"/>
      <c r="LCQ87" s="12"/>
      <c r="LCR87" s="12"/>
      <c r="LCS87" s="12"/>
      <c r="LCT87" s="12"/>
      <c r="LCU87" s="12"/>
      <c r="LCV87" s="12"/>
      <c r="LCW87" s="11"/>
      <c r="LCX87" s="15"/>
      <c r="LCY87" s="13"/>
      <c r="LCZ87" s="14"/>
      <c r="LDA87" s="14"/>
      <c r="LDB87" s="12"/>
      <c r="LDC87" s="12"/>
      <c r="LDD87" s="12"/>
      <c r="LDE87" s="12"/>
      <c r="LDF87" s="12"/>
      <c r="LDG87" s="12"/>
      <c r="LDH87" s="12"/>
      <c r="LDI87" s="12"/>
      <c r="LDJ87" s="12"/>
      <c r="LDK87" s="12"/>
      <c r="LDL87" s="12"/>
      <c r="LDM87" s="12"/>
      <c r="LDN87" s="11"/>
      <c r="LDO87" s="15"/>
      <c r="LDP87" s="13"/>
      <c r="LDQ87" s="14"/>
      <c r="LDR87" s="14"/>
      <c r="LDS87" s="12"/>
      <c r="LDT87" s="12"/>
      <c r="LDU87" s="12"/>
      <c r="LDV87" s="12"/>
      <c r="LDW87" s="12"/>
      <c r="LDX87" s="12"/>
      <c r="LDY87" s="12"/>
      <c r="LDZ87" s="12"/>
      <c r="LEA87" s="12"/>
      <c r="LEB87" s="12"/>
      <c r="LEC87" s="12"/>
      <c r="LED87" s="12"/>
      <c r="LEE87" s="11"/>
      <c r="LEF87" s="15"/>
      <c r="LEG87" s="13"/>
      <c r="LEH87" s="14"/>
      <c r="LEI87" s="14"/>
      <c r="LEJ87" s="12"/>
      <c r="LEK87" s="12"/>
      <c r="LEL87" s="12"/>
      <c r="LEM87" s="12"/>
      <c r="LEN87" s="12"/>
      <c r="LEO87" s="12"/>
      <c r="LEP87" s="12"/>
      <c r="LEQ87" s="12"/>
      <c r="LER87" s="12"/>
      <c r="LES87" s="12"/>
      <c r="LET87" s="12"/>
      <c r="LEU87" s="12"/>
      <c r="LEV87" s="11"/>
      <c r="LEW87" s="15"/>
      <c r="LEX87" s="13"/>
      <c r="LEY87" s="14"/>
      <c r="LEZ87" s="14"/>
      <c r="LFA87" s="12"/>
      <c r="LFB87" s="12"/>
      <c r="LFC87" s="12"/>
      <c r="LFD87" s="12"/>
      <c r="LFE87" s="12"/>
      <c r="LFF87" s="12"/>
      <c r="LFG87" s="12"/>
      <c r="LFH87" s="12"/>
      <c r="LFI87" s="12"/>
      <c r="LFJ87" s="12"/>
      <c r="LFK87" s="12"/>
      <c r="LFL87" s="12"/>
      <c r="LFM87" s="11"/>
      <c r="LFN87" s="15"/>
      <c r="LFO87" s="13"/>
      <c r="LFP87" s="14"/>
      <c r="LFQ87" s="14"/>
      <c r="LFR87" s="12"/>
      <c r="LFS87" s="12"/>
      <c r="LFT87" s="12"/>
      <c r="LFU87" s="12"/>
      <c r="LFV87" s="12"/>
      <c r="LFW87" s="12"/>
      <c r="LFX87" s="12"/>
      <c r="LFY87" s="12"/>
      <c r="LFZ87" s="12"/>
      <c r="LGA87" s="12"/>
      <c r="LGB87" s="12"/>
      <c r="LGC87" s="12"/>
      <c r="LGD87" s="11"/>
      <c r="LGE87" s="15"/>
      <c r="LGF87" s="13"/>
      <c r="LGG87" s="14"/>
      <c r="LGH87" s="14"/>
      <c r="LGI87" s="12"/>
      <c r="LGJ87" s="12"/>
      <c r="LGK87" s="12"/>
      <c r="LGL87" s="12"/>
      <c r="LGM87" s="12"/>
      <c r="LGN87" s="12"/>
      <c r="LGO87" s="12"/>
      <c r="LGP87" s="12"/>
      <c r="LGQ87" s="12"/>
      <c r="LGR87" s="12"/>
      <c r="LGS87" s="12"/>
      <c r="LGT87" s="12"/>
      <c r="LGU87" s="11"/>
      <c r="LGV87" s="15"/>
      <c r="LGW87" s="13"/>
      <c r="LGX87" s="14"/>
      <c r="LGY87" s="14"/>
      <c r="LGZ87" s="12"/>
      <c r="LHA87" s="12"/>
      <c r="LHB87" s="12"/>
      <c r="LHC87" s="12"/>
      <c r="LHD87" s="12"/>
      <c r="LHE87" s="12"/>
      <c r="LHF87" s="12"/>
      <c r="LHG87" s="12"/>
      <c r="LHH87" s="12"/>
      <c r="LHI87" s="12"/>
      <c r="LHJ87" s="12"/>
      <c r="LHK87" s="12"/>
      <c r="LHL87" s="11"/>
      <c r="LHM87" s="15"/>
      <c r="LHN87" s="13"/>
      <c r="LHO87" s="14"/>
      <c r="LHP87" s="14"/>
      <c r="LHQ87" s="12"/>
      <c r="LHR87" s="12"/>
      <c r="LHS87" s="12"/>
      <c r="LHT87" s="12"/>
      <c r="LHU87" s="12"/>
      <c r="LHV87" s="12"/>
      <c r="LHW87" s="12"/>
      <c r="LHX87" s="12"/>
      <c r="LHY87" s="12"/>
      <c r="LHZ87" s="12"/>
      <c r="LIA87" s="12"/>
      <c r="LIB87" s="12"/>
      <c r="LIC87" s="11"/>
      <c r="LID87" s="15"/>
      <c r="LIE87" s="13"/>
      <c r="LIF87" s="14"/>
      <c r="LIG87" s="14"/>
      <c r="LIH87" s="12"/>
      <c r="LII87" s="12"/>
      <c r="LIJ87" s="12"/>
      <c r="LIK87" s="12"/>
      <c r="LIL87" s="12"/>
      <c r="LIM87" s="12"/>
      <c r="LIN87" s="12"/>
      <c r="LIO87" s="12"/>
      <c r="LIP87" s="12"/>
      <c r="LIQ87" s="12"/>
      <c r="LIR87" s="12"/>
      <c r="LIS87" s="12"/>
      <c r="LIT87" s="11"/>
      <c r="LIU87" s="15"/>
      <c r="LIV87" s="13"/>
      <c r="LIW87" s="14"/>
      <c r="LIX87" s="14"/>
      <c r="LIY87" s="12"/>
      <c r="LIZ87" s="12"/>
      <c r="LJA87" s="12"/>
      <c r="LJB87" s="12"/>
      <c r="LJC87" s="12"/>
      <c r="LJD87" s="12"/>
      <c r="LJE87" s="12"/>
      <c r="LJF87" s="12"/>
      <c r="LJG87" s="12"/>
      <c r="LJH87" s="12"/>
      <c r="LJI87" s="12"/>
      <c r="LJJ87" s="12"/>
      <c r="LJK87" s="11"/>
      <c r="LJL87" s="15"/>
      <c r="LJM87" s="13"/>
      <c r="LJN87" s="14"/>
      <c r="LJO87" s="14"/>
      <c r="LJP87" s="12"/>
      <c r="LJQ87" s="12"/>
      <c r="LJR87" s="12"/>
      <c r="LJS87" s="12"/>
      <c r="LJT87" s="12"/>
      <c r="LJU87" s="12"/>
      <c r="LJV87" s="12"/>
      <c r="LJW87" s="12"/>
      <c r="LJX87" s="12"/>
      <c r="LJY87" s="12"/>
      <c r="LJZ87" s="12"/>
      <c r="LKA87" s="12"/>
      <c r="LKB87" s="11"/>
      <c r="LKC87" s="15"/>
      <c r="LKD87" s="13"/>
      <c r="LKE87" s="14"/>
      <c r="LKF87" s="14"/>
      <c r="LKG87" s="12"/>
      <c r="LKH87" s="12"/>
      <c r="LKI87" s="12"/>
      <c r="LKJ87" s="12"/>
      <c r="LKK87" s="12"/>
      <c r="LKL87" s="12"/>
      <c r="LKM87" s="12"/>
      <c r="LKN87" s="12"/>
      <c r="LKO87" s="12"/>
      <c r="LKP87" s="12"/>
      <c r="LKQ87" s="12"/>
      <c r="LKR87" s="12"/>
      <c r="LKS87" s="11"/>
      <c r="LKT87" s="15"/>
      <c r="LKU87" s="13"/>
      <c r="LKV87" s="14"/>
      <c r="LKW87" s="14"/>
      <c r="LKX87" s="12"/>
      <c r="LKY87" s="12"/>
      <c r="LKZ87" s="12"/>
      <c r="LLA87" s="12"/>
      <c r="LLB87" s="12"/>
      <c r="LLC87" s="12"/>
      <c r="LLD87" s="12"/>
      <c r="LLE87" s="12"/>
      <c r="LLF87" s="12"/>
      <c r="LLG87" s="12"/>
      <c r="LLH87" s="12"/>
      <c r="LLI87" s="12"/>
      <c r="LLJ87" s="11"/>
      <c r="LLK87" s="15"/>
      <c r="LLL87" s="13"/>
      <c r="LLM87" s="14"/>
      <c r="LLN87" s="14"/>
      <c r="LLO87" s="12"/>
      <c r="LLP87" s="12"/>
      <c r="LLQ87" s="12"/>
      <c r="LLR87" s="12"/>
      <c r="LLS87" s="12"/>
      <c r="LLT87" s="12"/>
      <c r="LLU87" s="12"/>
      <c r="LLV87" s="12"/>
      <c r="LLW87" s="12"/>
      <c r="LLX87" s="12"/>
      <c r="LLY87" s="12"/>
      <c r="LLZ87" s="12"/>
      <c r="LMA87" s="11"/>
      <c r="LMB87" s="15"/>
      <c r="LMC87" s="13"/>
      <c r="LMD87" s="14"/>
      <c r="LME87" s="14"/>
      <c r="LMF87" s="12"/>
      <c r="LMG87" s="12"/>
      <c r="LMH87" s="12"/>
      <c r="LMI87" s="12"/>
      <c r="LMJ87" s="12"/>
      <c r="LMK87" s="12"/>
      <c r="LML87" s="12"/>
      <c r="LMM87" s="12"/>
      <c r="LMN87" s="12"/>
      <c r="LMO87" s="12"/>
      <c r="LMP87" s="12"/>
      <c r="LMQ87" s="12"/>
      <c r="LMR87" s="11"/>
      <c r="LMS87" s="15"/>
      <c r="LMT87" s="13"/>
      <c r="LMU87" s="14"/>
      <c r="LMV87" s="14"/>
      <c r="LMW87" s="12"/>
      <c r="LMX87" s="12"/>
      <c r="LMY87" s="12"/>
      <c r="LMZ87" s="12"/>
      <c r="LNA87" s="12"/>
      <c r="LNB87" s="12"/>
      <c r="LNC87" s="12"/>
      <c r="LND87" s="12"/>
      <c r="LNE87" s="12"/>
      <c r="LNF87" s="12"/>
      <c r="LNG87" s="12"/>
      <c r="LNH87" s="12"/>
      <c r="LNI87" s="11"/>
      <c r="LNJ87" s="15"/>
      <c r="LNK87" s="13"/>
      <c r="LNL87" s="14"/>
      <c r="LNM87" s="14"/>
      <c r="LNN87" s="12"/>
      <c r="LNO87" s="12"/>
      <c r="LNP87" s="12"/>
      <c r="LNQ87" s="12"/>
      <c r="LNR87" s="12"/>
      <c r="LNS87" s="12"/>
      <c r="LNT87" s="12"/>
      <c r="LNU87" s="12"/>
      <c r="LNV87" s="12"/>
      <c r="LNW87" s="12"/>
      <c r="LNX87" s="12"/>
      <c r="LNY87" s="12"/>
      <c r="LNZ87" s="11"/>
      <c r="LOA87" s="15"/>
      <c r="LOB87" s="13"/>
      <c r="LOC87" s="14"/>
      <c r="LOD87" s="14"/>
      <c r="LOE87" s="12"/>
      <c r="LOF87" s="12"/>
      <c r="LOG87" s="12"/>
      <c r="LOH87" s="12"/>
      <c r="LOI87" s="12"/>
      <c r="LOJ87" s="12"/>
      <c r="LOK87" s="12"/>
      <c r="LOL87" s="12"/>
      <c r="LOM87" s="12"/>
      <c r="LON87" s="12"/>
      <c r="LOO87" s="12"/>
      <c r="LOP87" s="12"/>
      <c r="LOQ87" s="11"/>
      <c r="LOR87" s="15"/>
      <c r="LOS87" s="13"/>
      <c r="LOT87" s="14"/>
      <c r="LOU87" s="14"/>
      <c r="LOV87" s="12"/>
      <c r="LOW87" s="12"/>
      <c r="LOX87" s="12"/>
      <c r="LOY87" s="12"/>
      <c r="LOZ87" s="12"/>
      <c r="LPA87" s="12"/>
      <c r="LPB87" s="12"/>
      <c r="LPC87" s="12"/>
      <c r="LPD87" s="12"/>
      <c r="LPE87" s="12"/>
      <c r="LPF87" s="12"/>
      <c r="LPG87" s="12"/>
      <c r="LPH87" s="11"/>
      <c r="LPI87" s="15"/>
      <c r="LPJ87" s="13"/>
      <c r="LPK87" s="14"/>
      <c r="LPL87" s="14"/>
      <c r="LPM87" s="12"/>
      <c r="LPN87" s="12"/>
      <c r="LPO87" s="12"/>
      <c r="LPP87" s="12"/>
      <c r="LPQ87" s="12"/>
      <c r="LPR87" s="12"/>
      <c r="LPS87" s="12"/>
      <c r="LPT87" s="12"/>
      <c r="LPU87" s="12"/>
      <c r="LPV87" s="12"/>
      <c r="LPW87" s="12"/>
      <c r="LPX87" s="12"/>
      <c r="LPY87" s="11"/>
      <c r="LPZ87" s="15"/>
      <c r="LQA87" s="13"/>
      <c r="LQB87" s="14"/>
      <c r="LQC87" s="14"/>
      <c r="LQD87" s="12"/>
      <c r="LQE87" s="12"/>
      <c r="LQF87" s="12"/>
      <c r="LQG87" s="12"/>
      <c r="LQH87" s="12"/>
      <c r="LQI87" s="12"/>
      <c r="LQJ87" s="12"/>
      <c r="LQK87" s="12"/>
      <c r="LQL87" s="12"/>
      <c r="LQM87" s="12"/>
      <c r="LQN87" s="12"/>
      <c r="LQO87" s="12"/>
      <c r="LQP87" s="11"/>
      <c r="LQQ87" s="15"/>
      <c r="LQR87" s="13"/>
      <c r="LQS87" s="14"/>
      <c r="LQT87" s="14"/>
      <c r="LQU87" s="12"/>
      <c r="LQV87" s="12"/>
      <c r="LQW87" s="12"/>
      <c r="LQX87" s="12"/>
      <c r="LQY87" s="12"/>
      <c r="LQZ87" s="12"/>
      <c r="LRA87" s="12"/>
      <c r="LRB87" s="12"/>
      <c r="LRC87" s="12"/>
      <c r="LRD87" s="12"/>
      <c r="LRE87" s="12"/>
      <c r="LRF87" s="12"/>
      <c r="LRG87" s="11"/>
      <c r="LRH87" s="15"/>
      <c r="LRI87" s="13"/>
      <c r="LRJ87" s="14"/>
      <c r="LRK87" s="14"/>
      <c r="LRL87" s="12"/>
      <c r="LRM87" s="12"/>
      <c r="LRN87" s="12"/>
      <c r="LRO87" s="12"/>
      <c r="LRP87" s="12"/>
      <c r="LRQ87" s="12"/>
      <c r="LRR87" s="12"/>
      <c r="LRS87" s="12"/>
      <c r="LRT87" s="12"/>
      <c r="LRU87" s="12"/>
      <c r="LRV87" s="12"/>
      <c r="LRW87" s="12"/>
      <c r="LRX87" s="11"/>
      <c r="LRY87" s="15"/>
      <c r="LRZ87" s="13"/>
      <c r="LSA87" s="14"/>
      <c r="LSB87" s="14"/>
      <c r="LSC87" s="12"/>
      <c r="LSD87" s="12"/>
      <c r="LSE87" s="12"/>
      <c r="LSF87" s="12"/>
      <c r="LSG87" s="12"/>
      <c r="LSH87" s="12"/>
      <c r="LSI87" s="12"/>
      <c r="LSJ87" s="12"/>
      <c r="LSK87" s="12"/>
      <c r="LSL87" s="12"/>
      <c r="LSM87" s="12"/>
      <c r="LSN87" s="12"/>
      <c r="LSO87" s="11"/>
      <c r="LSP87" s="15"/>
      <c r="LSQ87" s="13"/>
      <c r="LSR87" s="14"/>
      <c r="LSS87" s="14"/>
      <c r="LST87" s="12"/>
      <c r="LSU87" s="12"/>
      <c r="LSV87" s="12"/>
      <c r="LSW87" s="12"/>
      <c r="LSX87" s="12"/>
      <c r="LSY87" s="12"/>
      <c r="LSZ87" s="12"/>
      <c r="LTA87" s="12"/>
      <c r="LTB87" s="12"/>
      <c r="LTC87" s="12"/>
      <c r="LTD87" s="12"/>
      <c r="LTE87" s="12"/>
      <c r="LTF87" s="11"/>
      <c r="LTG87" s="15"/>
      <c r="LTH87" s="13"/>
      <c r="LTI87" s="14"/>
      <c r="LTJ87" s="14"/>
      <c r="LTK87" s="12"/>
      <c r="LTL87" s="12"/>
      <c r="LTM87" s="12"/>
      <c r="LTN87" s="12"/>
      <c r="LTO87" s="12"/>
      <c r="LTP87" s="12"/>
      <c r="LTQ87" s="12"/>
      <c r="LTR87" s="12"/>
      <c r="LTS87" s="12"/>
      <c r="LTT87" s="12"/>
      <c r="LTU87" s="12"/>
      <c r="LTV87" s="12"/>
      <c r="LTW87" s="11"/>
      <c r="LTX87" s="15"/>
      <c r="LTY87" s="13"/>
      <c r="LTZ87" s="14"/>
      <c r="LUA87" s="14"/>
      <c r="LUB87" s="12"/>
      <c r="LUC87" s="12"/>
      <c r="LUD87" s="12"/>
      <c r="LUE87" s="12"/>
      <c r="LUF87" s="12"/>
      <c r="LUG87" s="12"/>
      <c r="LUH87" s="12"/>
      <c r="LUI87" s="12"/>
      <c r="LUJ87" s="12"/>
      <c r="LUK87" s="12"/>
      <c r="LUL87" s="12"/>
      <c r="LUM87" s="12"/>
      <c r="LUN87" s="11"/>
      <c r="LUO87" s="15"/>
      <c r="LUP87" s="13"/>
      <c r="LUQ87" s="14"/>
      <c r="LUR87" s="14"/>
      <c r="LUS87" s="12"/>
      <c r="LUT87" s="12"/>
      <c r="LUU87" s="12"/>
      <c r="LUV87" s="12"/>
      <c r="LUW87" s="12"/>
      <c r="LUX87" s="12"/>
      <c r="LUY87" s="12"/>
      <c r="LUZ87" s="12"/>
      <c r="LVA87" s="12"/>
      <c r="LVB87" s="12"/>
      <c r="LVC87" s="12"/>
      <c r="LVD87" s="12"/>
      <c r="LVE87" s="11"/>
      <c r="LVF87" s="15"/>
      <c r="LVG87" s="13"/>
      <c r="LVH87" s="14"/>
      <c r="LVI87" s="14"/>
      <c r="LVJ87" s="12"/>
      <c r="LVK87" s="12"/>
      <c r="LVL87" s="12"/>
      <c r="LVM87" s="12"/>
      <c r="LVN87" s="12"/>
      <c r="LVO87" s="12"/>
      <c r="LVP87" s="12"/>
      <c r="LVQ87" s="12"/>
      <c r="LVR87" s="12"/>
      <c r="LVS87" s="12"/>
      <c r="LVT87" s="12"/>
      <c r="LVU87" s="12"/>
      <c r="LVV87" s="11"/>
      <c r="LVW87" s="15"/>
      <c r="LVX87" s="13"/>
      <c r="LVY87" s="14"/>
      <c r="LVZ87" s="14"/>
      <c r="LWA87" s="12"/>
      <c r="LWB87" s="12"/>
      <c r="LWC87" s="12"/>
      <c r="LWD87" s="12"/>
      <c r="LWE87" s="12"/>
      <c r="LWF87" s="12"/>
      <c r="LWG87" s="12"/>
      <c r="LWH87" s="12"/>
      <c r="LWI87" s="12"/>
      <c r="LWJ87" s="12"/>
      <c r="LWK87" s="12"/>
      <c r="LWL87" s="12"/>
      <c r="LWM87" s="11"/>
      <c r="LWN87" s="15"/>
      <c r="LWO87" s="13"/>
      <c r="LWP87" s="14"/>
      <c r="LWQ87" s="14"/>
      <c r="LWR87" s="12"/>
      <c r="LWS87" s="12"/>
      <c r="LWT87" s="12"/>
      <c r="LWU87" s="12"/>
      <c r="LWV87" s="12"/>
      <c r="LWW87" s="12"/>
      <c r="LWX87" s="12"/>
      <c r="LWY87" s="12"/>
      <c r="LWZ87" s="12"/>
      <c r="LXA87" s="12"/>
      <c r="LXB87" s="12"/>
      <c r="LXC87" s="12"/>
      <c r="LXD87" s="11"/>
      <c r="LXE87" s="15"/>
      <c r="LXF87" s="13"/>
      <c r="LXG87" s="14"/>
      <c r="LXH87" s="14"/>
      <c r="LXI87" s="12"/>
      <c r="LXJ87" s="12"/>
      <c r="LXK87" s="12"/>
      <c r="LXL87" s="12"/>
      <c r="LXM87" s="12"/>
      <c r="LXN87" s="12"/>
      <c r="LXO87" s="12"/>
      <c r="LXP87" s="12"/>
      <c r="LXQ87" s="12"/>
      <c r="LXR87" s="12"/>
      <c r="LXS87" s="12"/>
      <c r="LXT87" s="12"/>
      <c r="LXU87" s="11"/>
      <c r="LXV87" s="15"/>
      <c r="LXW87" s="13"/>
      <c r="LXX87" s="14"/>
      <c r="LXY87" s="14"/>
      <c r="LXZ87" s="12"/>
      <c r="LYA87" s="12"/>
      <c r="LYB87" s="12"/>
      <c r="LYC87" s="12"/>
      <c r="LYD87" s="12"/>
      <c r="LYE87" s="12"/>
      <c r="LYF87" s="12"/>
      <c r="LYG87" s="12"/>
      <c r="LYH87" s="12"/>
      <c r="LYI87" s="12"/>
      <c r="LYJ87" s="12"/>
      <c r="LYK87" s="12"/>
      <c r="LYL87" s="11"/>
      <c r="LYM87" s="15"/>
      <c r="LYN87" s="13"/>
      <c r="LYO87" s="14"/>
      <c r="LYP87" s="14"/>
      <c r="LYQ87" s="12"/>
      <c r="LYR87" s="12"/>
      <c r="LYS87" s="12"/>
      <c r="LYT87" s="12"/>
      <c r="LYU87" s="12"/>
      <c r="LYV87" s="12"/>
      <c r="LYW87" s="12"/>
      <c r="LYX87" s="12"/>
      <c r="LYY87" s="12"/>
      <c r="LYZ87" s="12"/>
      <c r="LZA87" s="12"/>
      <c r="LZB87" s="12"/>
      <c r="LZC87" s="11"/>
      <c r="LZD87" s="15"/>
      <c r="LZE87" s="13"/>
      <c r="LZF87" s="14"/>
      <c r="LZG87" s="14"/>
      <c r="LZH87" s="12"/>
      <c r="LZI87" s="12"/>
      <c r="LZJ87" s="12"/>
      <c r="LZK87" s="12"/>
      <c r="LZL87" s="12"/>
      <c r="LZM87" s="12"/>
      <c r="LZN87" s="12"/>
      <c r="LZO87" s="12"/>
      <c r="LZP87" s="12"/>
      <c r="LZQ87" s="12"/>
      <c r="LZR87" s="12"/>
      <c r="LZS87" s="12"/>
      <c r="LZT87" s="11"/>
      <c r="LZU87" s="15"/>
      <c r="LZV87" s="13"/>
      <c r="LZW87" s="14"/>
      <c r="LZX87" s="14"/>
      <c r="LZY87" s="12"/>
      <c r="LZZ87" s="12"/>
      <c r="MAA87" s="12"/>
      <c r="MAB87" s="12"/>
      <c r="MAC87" s="12"/>
      <c r="MAD87" s="12"/>
      <c r="MAE87" s="12"/>
      <c r="MAF87" s="12"/>
      <c r="MAG87" s="12"/>
      <c r="MAH87" s="12"/>
      <c r="MAI87" s="12"/>
      <c r="MAJ87" s="12"/>
      <c r="MAK87" s="11"/>
      <c r="MAL87" s="15"/>
      <c r="MAM87" s="13"/>
      <c r="MAN87" s="14"/>
      <c r="MAO87" s="14"/>
      <c r="MAP87" s="12"/>
      <c r="MAQ87" s="12"/>
      <c r="MAR87" s="12"/>
      <c r="MAS87" s="12"/>
      <c r="MAT87" s="12"/>
      <c r="MAU87" s="12"/>
      <c r="MAV87" s="12"/>
      <c r="MAW87" s="12"/>
      <c r="MAX87" s="12"/>
      <c r="MAY87" s="12"/>
      <c r="MAZ87" s="12"/>
      <c r="MBA87" s="12"/>
      <c r="MBB87" s="11"/>
      <c r="MBC87" s="15"/>
      <c r="MBD87" s="13"/>
      <c r="MBE87" s="14"/>
      <c r="MBF87" s="14"/>
      <c r="MBG87" s="12"/>
      <c r="MBH87" s="12"/>
      <c r="MBI87" s="12"/>
      <c r="MBJ87" s="12"/>
      <c r="MBK87" s="12"/>
      <c r="MBL87" s="12"/>
      <c r="MBM87" s="12"/>
      <c r="MBN87" s="12"/>
      <c r="MBO87" s="12"/>
      <c r="MBP87" s="12"/>
      <c r="MBQ87" s="12"/>
      <c r="MBR87" s="12"/>
      <c r="MBS87" s="11"/>
      <c r="MBT87" s="15"/>
      <c r="MBU87" s="13"/>
      <c r="MBV87" s="14"/>
      <c r="MBW87" s="14"/>
      <c r="MBX87" s="12"/>
      <c r="MBY87" s="12"/>
      <c r="MBZ87" s="12"/>
      <c r="MCA87" s="12"/>
      <c r="MCB87" s="12"/>
      <c r="MCC87" s="12"/>
      <c r="MCD87" s="12"/>
      <c r="MCE87" s="12"/>
      <c r="MCF87" s="12"/>
      <c r="MCG87" s="12"/>
      <c r="MCH87" s="12"/>
      <c r="MCI87" s="12"/>
      <c r="MCJ87" s="11"/>
      <c r="MCK87" s="15"/>
      <c r="MCL87" s="13"/>
      <c r="MCM87" s="14"/>
      <c r="MCN87" s="14"/>
      <c r="MCO87" s="12"/>
      <c r="MCP87" s="12"/>
      <c r="MCQ87" s="12"/>
      <c r="MCR87" s="12"/>
      <c r="MCS87" s="12"/>
      <c r="MCT87" s="12"/>
      <c r="MCU87" s="12"/>
      <c r="MCV87" s="12"/>
      <c r="MCW87" s="12"/>
      <c r="MCX87" s="12"/>
      <c r="MCY87" s="12"/>
      <c r="MCZ87" s="12"/>
      <c r="MDA87" s="11"/>
      <c r="MDB87" s="15"/>
      <c r="MDC87" s="13"/>
      <c r="MDD87" s="14"/>
      <c r="MDE87" s="14"/>
      <c r="MDF87" s="12"/>
      <c r="MDG87" s="12"/>
      <c r="MDH87" s="12"/>
      <c r="MDI87" s="12"/>
      <c r="MDJ87" s="12"/>
      <c r="MDK87" s="12"/>
      <c r="MDL87" s="12"/>
      <c r="MDM87" s="12"/>
      <c r="MDN87" s="12"/>
      <c r="MDO87" s="12"/>
      <c r="MDP87" s="12"/>
      <c r="MDQ87" s="12"/>
      <c r="MDR87" s="11"/>
      <c r="MDS87" s="15"/>
      <c r="MDT87" s="13"/>
      <c r="MDU87" s="14"/>
      <c r="MDV87" s="14"/>
      <c r="MDW87" s="12"/>
      <c r="MDX87" s="12"/>
      <c r="MDY87" s="12"/>
      <c r="MDZ87" s="12"/>
      <c r="MEA87" s="12"/>
      <c r="MEB87" s="12"/>
      <c r="MEC87" s="12"/>
      <c r="MED87" s="12"/>
      <c r="MEE87" s="12"/>
      <c r="MEF87" s="12"/>
      <c r="MEG87" s="12"/>
      <c r="MEH87" s="12"/>
      <c r="MEI87" s="11"/>
      <c r="MEJ87" s="15"/>
      <c r="MEK87" s="13"/>
      <c r="MEL87" s="14"/>
      <c r="MEM87" s="14"/>
      <c r="MEN87" s="12"/>
      <c r="MEO87" s="12"/>
      <c r="MEP87" s="12"/>
      <c r="MEQ87" s="12"/>
      <c r="MER87" s="12"/>
      <c r="MES87" s="12"/>
      <c r="MET87" s="12"/>
      <c r="MEU87" s="12"/>
      <c r="MEV87" s="12"/>
      <c r="MEW87" s="12"/>
      <c r="MEX87" s="12"/>
      <c r="MEY87" s="12"/>
      <c r="MEZ87" s="11"/>
      <c r="MFA87" s="15"/>
      <c r="MFB87" s="13"/>
      <c r="MFC87" s="14"/>
      <c r="MFD87" s="14"/>
      <c r="MFE87" s="12"/>
      <c r="MFF87" s="12"/>
      <c r="MFG87" s="12"/>
      <c r="MFH87" s="12"/>
      <c r="MFI87" s="12"/>
      <c r="MFJ87" s="12"/>
      <c r="MFK87" s="12"/>
      <c r="MFL87" s="12"/>
      <c r="MFM87" s="12"/>
      <c r="MFN87" s="12"/>
      <c r="MFO87" s="12"/>
      <c r="MFP87" s="12"/>
      <c r="MFQ87" s="11"/>
      <c r="MFR87" s="15"/>
      <c r="MFS87" s="13"/>
      <c r="MFT87" s="14"/>
      <c r="MFU87" s="14"/>
      <c r="MFV87" s="12"/>
      <c r="MFW87" s="12"/>
      <c r="MFX87" s="12"/>
      <c r="MFY87" s="12"/>
      <c r="MFZ87" s="12"/>
      <c r="MGA87" s="12"/>
      <c r="MGB87" s="12"/>
      <c r="MGC87" s="12"/>
      <c r="MGD87" s="12"/>
      <c r="MGE87" s="12"/>
      <c r="MGF87" s="12"/>
      <c r="MGG87" s="12"/>
      <c r="MGH87" s="11"/>
      <c r="MGI87" s="15"/>
      <c r="MGJ87" s="13"/>
      <c r="MGK87" s="14"/>
      <c r="MGL87" s="14"/>
      <c r="MGM87" s="12"/>
      <c r="MGN87" s="12"/>
      <c r="MGO87" s="12"/>
      <c r="MGP87" s="12"/>
      <c r="MGQ87" s="12"/>
      <c r="MGR87" s="12"/>
      <c r="MGS87" s="12"/>
      <c r="MGT87" s="12"/>
      <c r="MGU87" s="12"/>
      <c r="MGV87" s="12"/>
      <c r="MGW87" s="12"/>
      <c r="MGX87" s="12"/>
      <c r="MGY87" s="11"/>
      <c r="MGZ87" s="15"/>
      <c r="MHA87" s="13"/>
      <c r="MHB87" s="14"/>
      <c r="MHC87" s="14"/>
      <c r="MHD87" s="12"/>
      <c r="MHE87" s="12"/>
      <c r="MHF87" s="12"/>
      <c r="MHG87" s="12"/>
      <c r="MHH87" s="12"/>
      <c r="MHI87" s="12"/>
      <c r="MHJ87" s="12"/>
      <c r="MHK87" s="12"/>
      <c r="MHL87" s="12"/>
      <c r="MHM87" s="12"/>
      <c r="MHN87" s="12"/>
      <c r="MHO87" s="12"/>
      <c r="MHP87" s="11"/>
      <c r="MHQ87" s="15"/>
      <c r="MHR87" s="13"/>
      <c r="MHS87" s="14"/>
      <c r="MHT87" s="14"/>
      <c r="MHU87" s="12"/>
      <c r="MHV87" s="12"/>
      <c r="MHW87" s="12"/>
      <c r="MHX87" s="12"/>
      <c r="MHY87" s="12"/>
      <c r="MHZ87" s="12"/>
      <c r="MIA87" s="12"/>
      <c r="MIB87" s="12"/>
      <c r="MIC87" s="12"/>
      <c r="MID87" s="12"/>
      <c r="MIE87" s="12"/>
      <c r="MIF87" s="12"/>
      <c r="MIG87" s="11"/>
      <c r="MIH87" s="15"/>
      <c r="MII87" s="13"/>
      <c r="MIJ87" s="14"/>
      <c r="MIK87" s="14"/>
      <c r="MIL87" s="12"/>
      <c r="MIM87" s="12"/>
      <c r="MIN87" s="12"/>
      <c r="MIO87" s="12"/>
      <c r="MIP87" s="12"/>
      <c r="MIQ87" s="12"/>
      <c r="MIR87" s="12"/>
      <c r="MIS87" s="12"/>
      <c r="MIT87" s="12"/>
      <c r="MIU87" s="12"/>
      <c r="MIV87" s="12"/>
      <c r="MIW87" s="12"/>
      <c r="MIX87" s="11"/>
      <c r="MIY87" s="15"/>
      <c r="MIZ87" s="13"/>
      <c r="MJA87" s="14"/>
      <c r="MJB87" s="14"/>
      <c r="MJC87" s="12"/>
      <c r="MJD87" s="12"/>
      <c r="MJE87" s="12"/>
      <c r="MJF87" s="12"/>
      <c r="MJG87" s="12"/>
      <c r="MJH87" s="12"/>
      <c r="MJI87" s="12"/>
      <c r="MJJ87" s="12"/>
      <c r="MJK87" s="12"/>
      <c r="MJL87" s="12"/>
      <c r="MJM87" s="12"/>
      <c r="MJN87" s="12"/>
      <c r="MJO87" s="11"/>
      <c r="MJP87" s="15"/>
      <c r="MJQ87" s="13"/>
      <c r="MJR87" s="14"/>
      <c r="MJS87" s="14"/>
      <c r="MJT87" s="12"/>
      <c r="MJU87" s="12"/>
      <c r="MJV87" s="12"/>
      <c r="MJW87" s="12"/>
      <c r="MJX87" s="12"/>
      <c r="MJY87" s="12"/>
      <c r="MJZ87" s="12"/>
      <c r="MKA87" s="12"/>
      <c r="MKB87" s="12"/>
      <c r="MKC87" s="12"/>
      <c r="MKD87" s="12"/>
      <c r="MKE87" s="12"/>
      <c r="MKF87" s="11"/>
      <c r="MKG87" s="15"/>
      <c r="MKH87" s="13"/>
      <c r="MKI87" s="14"/>
      <c r="MKJ87" s="14"/>
      <c r="MKK87" s="12"/>
      <c r="MKL87" s="12"/>
      <c r="MKM87" s="12"/>
      <c r="MKN87" s="12"/>
      <c r="MKO87" s="12"/>
      <c r="MKP87" s="12"/>
      <c r="MKQ87" s="12"/>
      <c r="MKR87" s="12"/>
      <c r="MKS87" s="12"/>
      <c r="MKT87" s="12"/>
      <c r="MKU87" s="12"/>
      <c r="MKV87" s="12"/>
      <c r="MKW87" s="11"/>
      <c r="MKX87" s="15"/>
      <c r="MKY87" s="13"/>
      <c r="MKZ87" s="14"/>
      <c r="MLA87" s="14"/>
      <c r="MLB87" s="12"/>
      <c r="MLC87" s="12"/>
      <c r="MLD87" s="12"/>
      <c r="MLE87" s="12"/>
      <c r="MLF87" s="12"/>
      <c r="MLG87" s="12"/>
      <c r="MLH87" s="12"/>
      <c r="MLI87" s="12"/>
      <c r="MLJ87" s="12"/>
      <c r="MLK87" s="12"/>
      <c r="MLL87" s="12"/>
      <c r="MLM87" s="12"/>
      <c r="MLN87" s="11"/>
      <c r="MLO87" s="15"/>
      <c r="MLP87" s="13"/>
      <c r="MLQ87" s="14"/>
      <c r="MLR87" s="14"/>
      <c r="MLS87" s="12"/>
      <c r="MLT87" s="12"/>
      <c r="MLU87" s="12"/>
      <c r="MLV87" s="12"/>
      <c r="MLW87" s="12"/>
      <c r="MLX87" s="12"/>
      <c r="MLY87" s="12"/>
      <c r="MLZ87" s="12"/>
      <c r="MMA87" s="12"/>
      <c r="MMB87" s="12"/>
      <c r="MMC87" s="12"/>
      <c r="MMD87" s="12"/>
      <c r="MME87" s="11"/>
      <c r="MMF87" s="15"/>
      <c r="MMG87" s="13"/>
      <c r="MMH87" s="14"/>
      <c r="MMI87" s="14"/>
      <c r="MMJ87" s="12"/>
      <c r="MMK87" s="12"/>
      <c r="MML87" s="12"/>
      <c r="MMM87" s="12"/>
      <c r="MMN87" s="12"/>
      <c r="MMO87" s="12"/>
      <c r="MMP87" s="12"/>
      <c r="MMQ87" s="12"/>
      <c r="MMR87" s="12"/>
      <c r="MMS87" s="12"/>
      <c r="MMT87" s="12"/>
      <c r="MMU87" s="12"/>
      <c r="MMV87" s="11"/>
      <c r="MMW87" s="15"/>
      <c r="MMX87" s="13"/>
      <c r="MMY87" s="14"/>
      <c r="MMZ87" s="14"/>
      <c r="MNA87" s="12"/>
      <c r="MNB87" s="12"/>
      <c r="MNC87" s="12"/>
      <c r="MND87" s="12"/>
      <c r="MNE87" s="12"/>
      <c r="MNF87" s="12"/>
      <c r="MNG87" s="12"/>
      <c r="MNH87" s="12"/>
      <c r="MNI87" s="12"/>
      <c r="MNJ87" s="12"/>
      <c r="MNK87" s="12"/>
      <c r="MNL87" s="12"/>
      <c r="MNM87" s="11"/>
      <c r="MNN87" s="15"/>
      <c r="MNO87" s="13"/>
      <c r="MNP87" s="14"/>
      <c r="MNQ87" s="14"/>
      <c r="MNR87" s="12"/>
      <c r="MNS87" s="12"/>
      <c r="MNT87" s="12"/>
      <c r="MNU87" s="12"/>
      <c r="MNV87" s="12"/>
      <c r="MNW87" s="12"/>
      <c r="MNX87" s="12"/>
      <c r="MNY87" s="12"/>
      <c r="MNZ87" s="12"/>
      <c r="MOA87" s="12"/>
      <c r="MOB87" s="12"/>
      <c r="MOC87" s="12"/>
      <c r="MOD87" s="11"/>
      <c r="MOE87" s="15"/>
      <c r="MOF87" s="13"/>
      <c r="MOG87" s="14"/>
      <c r="MOH87" s="14"/>
      <c r="MOI87" s="12"/>
      <c r="MOJ87" s="12"/>
      <c r="MOK87" s="12"/>
      <c r="MOL87" s="12"/>
      <c r="MOM87" s="12"/>
      <c r="MON87" s="12"/>
      <c r="MOO87" s="12"/>
      <c r="MOP87" s="12"/>
      <c r="MOQ87" s="12"/>
      <c r="MOR87" s="12"/>
      <c r="MOS87" s="12"/>
      <c r="MOT87" s="12"/>
      <c r="MOU87" s="11"/>
      <c r="MOV87" s="15"/>
      <c r="MOW87" s="13"/>
      <c r="MOX87" s="14"/>
      <c r="MOY87" s="14"/>
      <c r="MOZ87" s="12"/>
      <c r="MPA87" s="12"/>
      <c r="MPB87" s="12"/>
      <c r="MPC87" s="12"/>
      <c r="MPD87" s="12"/>
      <c r="MPE87" s="12"/>
      <c r="MPF87" s="12"/>
      <c r="MPG87" s="12"/>
      <c r="MPH87" s="12"/>
      <c r="MPI87" s="12"/>
      <c r="MPJ87" s="12"/>
      <c r="MPK87" s="12"/>
      <c r="MPL87" s="11"/>
      <c r="MPM87" s="15"/>
      <c r="MPN87" s="13"/>
      <c r="MPO87" s="14"/>
      <c r="MPP87" s="14"/>
      <c r="MPQ87" s="12"/>
      <c r="MPR87" s="12"/>
      <c r="MPS87" s="12"/>
      <c r="MPT87" s="12"/>
      <c r="MPU87" s="12"/>
      <c r="MPV87" s="12"/>
      <c r="MPW87" s="12"/>
      <c r="MPX87" s="12"/>
      <c r="MPY87" s="12"/>
      <c r="MPZ87" s="12"/>
      <c r="MQA87" s="12"/>
      <c r="MQB87" s="12"/>
      <c r="MQC87" s="11"/>
      <c r="MQD87" s="15"/>
      <c r="MQE87" s="13"/>
      <c r="MQF87" s="14"/>
      <c r="MQG87" s="14"/>
      <c r="MQH87" s="12"/>
      <c r="MQI87" s="12"/>
      <c r="MQJ87" s="12"/>
      <c r="MQK87" s="12"/>
      <c r="MQL87" s="12"/>
      <c r="MQM87" s="12"/>
      <c r="MQN87" s="12"/>
      <c r="MQO87" s="12"/>
      <c r="MQP87" s="12"/>
      <c r="MQQ87" s="12"/>
      <c r="MQR87" s="12"/>
      <c r="MQS87" s="12"/>
      <c r="MQT87" s="11"/>
      <c r="MQU87" s="15"/>
      <c r="MQV87" s="13"/>
      <c r="MQW87" s="14"/>
      <c r="MQX87" s="14"/>
      <c r="MQY87" s="12"/>
      <c r="MQZ87" s="12"/>
      <c r="MRA87" s="12"/>
      <c r="MRB87" s="12"/>
      <c r="MRC87" s="12"/>
      <c r="MRD87" s="12"/>
      <c r="MRE87" s="12"/>
      <c r="MRF87" s="12"/>
      <c r="MRG87" s="12"/>
      <c r="MRH87" s="12"/>
      <c r="MRI87" s="12"/>
      <c r="MRJ87" s="12"/>
      <c r="MRK87" s="11"/>
      <c r="MRL87" s="15"/>
      <c r="MRM87" s="13"/>
      <c r="MRN87" s="14"/>
      <c r="MRO87" s="14"/>
      <c r="MRP87" s="12"/>
      <c r="MRQ87" s="12"/>
      <c r="MRR87" s="12"/>
      <c r="MRS87" s="12"/>
      <c r="MRT87" s="12"/>
      <c r="MRU87" s="12"/>
      <c r="MRV87" s="12"/>
      <c r="MRW87" s="12"/>
      <c r="MRX87" s="12"/>
      <c r="MRY87" s="12"/>
      <c r="MRZ87" s="12"/>
      <c r="MSA87" s="12"/>
      <c r="MSB87" s="11"/>
      <c r="MSC87" s="15"/>
      <c r="MSD87" s="13"/>
      <c r="MSE87" s="14"/>
      <c r="MSF87" s="14"/>
      <c r="MSG87" s="12"/>
      <c r="MSH87" s="12"/>
      <c r="MSI87" s="12"/>
      <c r="MSJ87" s="12"/>
      <c r="MSK87" s="12"/>
      <c r="MSL87" s="12"/>
      <c r="MSM87" s="12"/>
      <c r="MSN87" s="12"/>
      <c r="MSO87" s="12"/>
      <c r="MSP87" s="12"/>
      <c r="MSQ87" s="12"/>
      <c r="MSR87" s="12"/>
      <c r="MSS87" s="11"/>
      <c r="MST87" s="15"/>
      <c r="MSU87" s="13"/>
      <c r="MSV87" s="14"/>
      <c r="MSW87" s="14"/>
      <c r="MSX87" s="12"/>
      <c r="MSY87" s="12"/>
      <c r="MSZ87" s="12"/>
      <c r="MTA87" s="12"/>
      <c r="MTB87" s="12"/>
      <c r="MTC87" s="12"/>
      <c r="MTD87" s="12"/>
      <c r="MTE87" s="12"/>
      <c r="MTF87" s="12"/>
      <c r="MTG87" s="12"/>
      <c r="MTH87" s="12"/>
      <c r="MTI87" s="12"/>
      <c r="MTJ87" s="11"/>
      <c r="MTK87" s="15"/>
      <c r="MTL87" s="13"/>
      <c r="MTM87" s="14"/>
      <c r="MTN87" s="14"/>
      <c r="MTO87" s="12"/>
      <c r="MTP87" s="12"/>
      <c r="MTQ87" s="12"/>
      <c r="MTR87" s="12"/>
      <c r="MTS87" s="12"/>
      <c r="MTT87" s="12"/>
      <c r="MTU87" s="12"/>
      <c r="MTV87" s="12"/>
      <c r="MTW87" s="12"/>
      <c r="MTX87" s="12"/>
      <c r="MTY87" s="12"/>
      <c r="MTZ87" s="12"/>
      <c r="MUA87" s="11"/>
      <c r="MUB87" s="15"/>
      <c r="MUC87" s="13"/>
      <c r="MUD87" s="14"/>
      <c r="MUE87" s="14"/>
      <c r="MUF87" s="12"/>
      <c r="MUG87" s="12"/>
      <c r="MUH87" s="12"/>
      <c r="MUI87" s="12"/>
      <c r="MUJ87" s="12"/>
      <c r="MUK87" s="12"/>
      <c r="MUL87" s="12"/>
      <c r="MUM87" s="12"/>
      <c r="MUN87" s="12"/>
      <c r="MUO87" s="12"/>
      <c r="MUP87" s="12"/>
      <c r="MUQ87" s="12"/>
      <c r="MUR87" s="11"/>
      <c r="MUS87" s="15"/>
      <c r="MUT87" s="13"/>
      <c r="MUU87" s="14"/>
      <c r="MUV87" s="14"/>
      <c r="MUW87" s="12"/>
      <c r="MUX87" s="12"/>
      <c r="MUY87" s="12"/>
      <c r="MUZ87" s="12"/>
      <c r="MVA87" s="12"/>
      <c r="MVB87" s="12"/>
      <c r="MVC87" s="12"/>
      <c r="MVD87" s="12"/>
      <c r="MVE87" s="12"/>
      <c r="MVF87" s="12"/>
      <c r="MVG87" s="12"/>
      <c r="MVH87" s="12"/>
      <c r="MVI87" s="11"/>
      <c r="MVJ87" s="15"/>
      <c r="MVK87" s="13"/>
      <c r="MVL87" s="14"/>
      <c r="MVM87" s="14"/>
      <c r="MVN87" s="12"/>
      <c r="MVO87" s="12"/>
      <c r="MVP87" s="12"/>
      <c r="MVQ87" s="12"/>
      <c r="MVR87" s="12"/>
      <c r="MVS87" s="12"/>
      <c r="MVT87" s="12"/>
      <c r="MVU87" s="12"/>
      <c r="MVV87" s="12"/>
      <c r="MVW87" s="12"/>
      <c r="MVX87" s="12"/>
      <c r="MVY87" s="12"/>
      <c r="MVZ87" s="11"/>
      <c r="MWA87" s="15"/>
      <c r="MWB87" s="13"/>
      <c r="MWC87" s="14"/>
      <c r="MWD87" s="14"/>
      <c r="MWE87" s="12"/>
      <c r="MWF87" s="12"/>
      <c r="MWG87" s="12"/>
      <c r="MWH87" s="12"/>
      <c r="MWI87" s="12"/>
      <c r="MWJ87" s="12"/>
      <c r="MWK87" s="12"/>
      <c r="MWL87" s="12"/>
      <c r="MWM87" s="12"/>
      <c r="MWN87" s="12"/>
      <c r="MWO87" s="12"/>
      <c r="MWP87" s="12"/>
      <c r="MWQ87" s="11"/>
      <c r="MWR87" s="15"/>
      <c r="MWS87" s="13"/>
      <c r="MWT87" s="14"/>
      <c r="MWU87" s="14"/>
      <c r="MWV87" s="12"/>
      <c r="MWW87" s="12"/>
      <c r="MWX87" s="12"/>
      <c r="MWY87" s="12"/>
      <c r="MWZ87" s="12"/>
      <c r="MXA87" s="12"/>
      <c r="MXB87" s="12"/>
      <c r="MXC87" s="12"/>
      <c r="MXD87" s="12"/>
      <c r="MXE87" s="12"/>
      <c r="MXF87" s="12"/>
      <c r="MXG87" s="12"/>
      <c r="MXH87" s="11"/>
      <c r="MXI87" s="15"/>
      <c r="MXJ87" s="13"/>
      <c r="MXK87" s="14"/>
      <c r="MXL87" s="14"/>
      <c r="MXM87" s="12"/>
      <c r="MXN87" s="12"/>
      <c r="MXO87" s="12"/>
      <c r="MXP87" s="12"/>
      <c r="MXQ87" s="12"/>
      <c r="MXR87" s="12"/>
      <c r="MXS87" s="12"/>
      <c r="MXT87" s="12"/>
      <c r="MXU87" s="12"/>
      <c r="MXV87" s="12"/>
      <c r="MXW87" s="12"/>
      <c r="MXX87" s="12"/>
      <c r="MXY87" s="11"/>
      <c r="MXZ87" s="15"/>
      <c r="MYA87" s="13"/>
      <c r="MYB87" s="14"/>
      <c r="MYC87" s="14"/>
      <c r="MYD87" s="12"/>
      <c r="MYE87" s="12"/>
      <c r="MYF87" s="12"/>
      <c r="MYG87" s="12"/>
      <c r="MYH87" s="12"/>
      <c r="MYI87" s="12"/>
      <c r="MYJ87" s="12"/>
      <c r="MYK87" s="12"/>
      <c r="MYL87" s="12"/>
      <c r="MYM87" s="12"/>
      <c r="MYN87" s="12"/>
      <c r="MYO87" s="12"/>
      <c r="MYP87" s="11"/>
      <c r="MYQ87" s="15"/>
      <c r="MYR87" s="13"/>
      <c r="MYS87" s="14"/>
      <c r="MYT87" s="14"/>
      <c r="MYU87" s="12"/>
      <c r="MYV87" s="12"/>
      <c r="MYW87" s="12"/>
      <c r="MYX87" s="12"/>
      <c r="MYY87" s="12"/>
      <c r="MYZ87" s="12"/>
      <c r="MZA87" s="12"/>
      <c r="MZB87" s="12"/>
      <c r="MZC87" s="12"/>
      <c r="MZD87" s="12"/>
      <c r="MZE87" s="12"/>
      <c r="MZF87" s="12"/>
      <c r="MZG87" s="11"/>
      <c r="MZH87" s="15"/>
      <c r="MZI87" s="13"/>
      <c r="MZJ87" s="14"/>
      <c r="MZK87" s="14"/>
      <c r="MZL87" s="12"/>
      <c r="MZM87" s="12"/>
      <c r="MZN87" s="12"/>
      <c r="MZO87" s="12"/>
      <c r="MZP87" s="12"/>
      <c r="MZQ87" s="12"/>
      <c r="MZR87" s="12"/>
      <c r="MZS87" s="12"/>
      <c r="MZT87" s="12"/>
      <c r="MZU87" s="12"/>
      <c r="MZV87" s="12"/>
      <c r="MZW87" s="12"/>
      <c r="MZX87" s="11"/>
      <c r="MZY87" s="15"/>
      <c r="MZZ87" s="13"/>
      <c r="NAA87" s="14"/>
      <c r="NAB87" s="14"/>
      <c r="NAC87" s="12"/>
      <c r="NAD87" s="12"/>
      <c r="NAE87" s="12"/>
      <c r="NAF87" s="12"/>
      <c r="NAG87" s="12"/>
      <c r="NAH87" s="12"/>
      <c r="NAI87" s="12"/>
      <c r="NAJ87" s="12"/>
      <c r="NAK87" s="12"/>
      <c r="NAL87" s="12"/>
      <c r="NAM87" s="12"/>
      <c r="NAN87" s="12"/>
      <c r="NAO87" s="11"/>
      <c r="NAP87" s="15"/>
      <c r="NAQ87" s="13"/>
      <c r="NAR87" s="14"/>
      <c r="NAS87" s="14"/>
      <c r="NAT87" s="12"/>
      <c r="NAU87" s="12"/>
      <c r="NAV87" s="12"/>
      <c r="NAW87" s="12"/>
      <c r="NAX87" s="12"/>
      <c r="NAY87" s="12"/>
      <c r="NAZ87" s="12"/>
      <c r="NBA87" s="12"/>
      <c r="NBB87" s="12"/>
      <c r="NBC87" s="12"/>
      <c r="NBD87" s="12"/>
      <c r="NBE87" s="12"/>
      <c r="NBF87" s="11"/>
      <c r="NBG87" s="15"/>
      <c r="NBH87" s="13"/>
      <c r="NBI87" s="14"/>
      <c r="NBJ87" s="14"/>
      <c r="NBK87" s="12"/>
      <c r="NBL87" s="12"/>
      <c r="NBM87" s="12"/>
      <c r="NBN87" s="12"/>
      <c r="NBO87" s="12"/>
      <c r="NBP87" s="12"/>
      <c r="NBQ87" s="12"/>
      <c r="NBR87" s="12"/>
      <c r="NBS87" s="12"/>
      <c r="NBT87" s="12"/>
      <c r="NBU87" s="12"/>
      <c r="NBV87" s="12"/>
      <c r="NBW87" s="11"/>
      <c r="NBX87" s="15"/>
      <c r="NBY87" s="13"/>
      <c r="NBZ87" s="14"/>
      <c r="NCA87" s="14"/>
      <c r="NCB87" s="12"/>
      <c r="NCC87" s="12"/>
      <c r="NCD87" s="12"/>
      <c r="NCE87" s="12"/>
      <c r="NCF87" s="12"/>
      <c r="NCG87" s="12"/>
      <c r="NCH87" s="12"/>
      <c r="NCI87" s="12"/>
      <c r="NCJ87" s="12"/>
      <c r="NCK87" s="12"/>
      <c r="NCL87" s="12"/>
      <c r="NCM87" s="12"/>
      <c r="NCN87" s="11"/>
      <c r="NCO87" s="15"/>
      <c r="NCP87" s="13"/>
      <c r="NCQ87" s="14"/>
      <c r="NCR87" s="14"/>
      <c r="NCS87" s="12"/>
      <c r="NCT87" s="12"/>
      <c r="NCU87" s="12"/>
      <c r="NCV87" s="12"/>
      <c r="NCW87" s="12"/>
      <c r="NCX87" s="12"/>
      <c r="NCY87" s="12"/>
      <c r="NCZ87" s="12"/>
      <c r="NDA87" s="12"/>
      <c r="NDB87" s="12"/>
      <c r="NDC87" s="12"/>
      <c r="NDD87" s="12"/>
      <c r="NDE87" s="11"/>
      <c r="NDF87" s="15"/>
      <c r="NDG87" s="13"/>
      <c r="NDH87" s="14"/>
      <c r="NDI87" s="14"/>
      <c r="NDJ87" s="12"/>
      <c r="NDK87" s="12"/>
      <c r="NDL87" s="12"/>
      <c r="NDM87" s="12"/>
      <c r="NDN87" s="12"/>
      <c r="NDO87" s="12"/>
      <c r="NDP87" s="12"/>
      <c r="NDQ87" s="12"/>
      <c r="NDR87" s="12"/>
      <c r="NDS87" s="12"/>
      <c r="NDT87" s="12"/>
      <c r="NDU87" s="12"/>
      <c r="NDV87" s="11"/>
      <c r="NDW87" s="15"/>
      <c r="NDX87" s="13"/>
      <c r="NDY87" s="14"/>
      <c r="NDZ87" s="14"/>
      <c r="NEA87" s="12"/>
      <c r="NEB87" s="12"/>
      <c r="NEC87" s="12"/>
      <c r="NED87" s="12"/>
      <c r="NEE87" s="12"/>
      <c r="NEF87" s="12"/>
      <c r="NEG87" s="12"/>
      <c r="NEH87" s="12"/>
      <c r="NEI87" s="12"/>
      <c r="NEJ87" s="12"/>
      <c r="NEK87" s="12"/>
      <c r="NEL87" s="12"/>
      <c r="NEM87" s="11"/>
      <c r="NEN87" s="15"/>
      <c r="NEO87" s="13"/>
      <c r="NEP87" s="14"/>
      <c r="NEQ87" s="14"/>
      <c r="NER87" s="12"/>
      <c r="NES87" s="12"/>
      <c r="NET87" s="12"/>
      <c r="NEU87" s="12"/>
      <c r="NEV87" s="12"/>
      <c r="NEW87" s="12"/>
      <c r="NEX87" s="12"/>
      <c r="NEY87" s="12"/>
      <c r="NEZ87" s="12"/>
      <c r="NFA87" s="12"/>
      <c r="NFB87" s="12"/>
      <c r="NFC87" s="12"/>
      <c r="NFD87" s="11"/>
      <c r="NFE87" s="15"/>
      <c r="NFF87" s="13"/>
      <c r="NFG87" s="14"/>
      <c r="NFH87" s="14"/>
      <c r="NFI87" s="12"/>
      <c r="NFJ87" s="12"/>
      <c r="NFK87" s="12"/>
      <c r="NFL87" s="12"/>
      <c r="NFM87" s="12"/>
      <c r="NFN87" s="12"/>
      <c r="NFO87" s="12"/>
      <c r="NFP87" s="12"/>
      <c r="NFQ87" s="12"/>
      <c r="NFR87" s="12"/>
      <c r="NFS87" s="12"/>
      <c r="NFT87" s="12"/>
      <c r="NFU87" s="11"/>
      <c r="NFV87" s="15"/>
      <c r="NFW87" s="13"/>
      <c r="NFX87" s="14"/>
      <c r="NFY87" s="14"/>
      <c r="NFZ87" s="12"/>
      <c r="NGA87" s="12"/>
      <c r="NGB87" s="12"/>
      <c r="NGC87" s="12"/>
      <c r="NGD87" s="12"/>
      <c r="NGE87" s="12"/>
      <c r="NGF87" s="12"/>
      <c r="NGG87" s="12"/>
      <c r="NGH87" s="12"/>
      <c r="NGI87" s="12"/>
      <c r="NGJ87" s="12"/>
      <c r="NGK87" s="12"/>
      <c r="NGL87" s="11"/>
      <c r="NGM87" s="15"/>
      <c r="NGN87" s="13"/>
      <c r="NGO87" s="14"/>
      <c r="NGP87" s="14"/>
      <c r="NGQ87" s="12"/>
      <c r="NGR87" s="12"/>
      <c r="NGS87" s="12"/>
      <c r="NGT87" s="12"/>
      <c r="NGU87" s="12"/>
      <c r="NGV87" s="12"/>
      <c r="NGW87" s="12"/>
      <c r="NGX87" s="12"/>
      <c r="NGY87" s="12"/>
      <c r="NGZ87" s="12"/>
      <c r="NHA87" s="12"/>
      <c r="NHB87" s="12"/>
      <c r="NHC87" s="11"/>
      <c r="NHD87" s="15"/>
      <c r="NHE87" s="13"/>
      <c r="NHF87" s="14"/>
      <c r="NHG87" s="14"/>
      <c r="NHH87" s="12"/>
      <c r="NHI87" s="12"/>
      <c r="NHJ87" s="12"/>
      <c r="NHK87" s="12"/>
      <c r="NHL87" s="12"/>
      <c r="NHM87" s="12"/>
      <c r="NHN87" s="12"/>
      <c r="NHO87" s="12"/>
      <c r="NHP87" s="12"/>
      <c r="NHQ87" s="12"/>
      <c r="NHR87" s="12"/>
      <c r="NHS87" s="12"/>
      <c r="NHT87" s="11"/>
      <c r="NHU87" s="15"/>
      <c r="NHV87" s="13"/>
      <c r="NHW87" s="14"/>
      <c r="NHX87" s="14"/>
      <c r="NHY87" s="12"/>
      <c r="NHZ87" s="12"/>
      <c r="NIA87" s="12"/>
      <c r="NIB87" s="12"/>
      <c r="NIC87" s="12"/>
      <c r="NID87" s="12"/>
      <c r="NIE87" s="12"/>
      <c r="NIF87" s="12"/>
      <c r="NIG87" s="12"/>
      <c r="NIH87" s="12"/>
      <c r="NII87" s="12"/>
      <c r="NIJ87" s="12"/>
      <c r="NIK87" s="11"/>
      <c r="NIL87" s="15"/>
      <c r="NIM87" s="13"/>
      <c r="NIN87" s="14"/>
      <c r="NIO87" s="14"/>
      <c r="NIP87" s="12"/>
      <c r="NIQ87" s="12"/>
      <c r="NIR87" s="12"/>
      <c r="NIS87" s="12"/>
      <c r="NIT87" s="12"/>
      <c r="NIU87" s="12"/>
      <c r="NIV87" s="12"/>
      <c r="NIW87" s="12"/>
      <c r="NIX87" s="12"/>
      <c r="NIY87" s="12"/>
      <c r="NIZ87" s="12"/>
      <c r="NJA87" s="12"/>
      <c r="NJB87" s="11"/>
      <c r="NJC87" s="15"/>
      <c r="NJD87" s="13"/>
      <c r="NJE87" s="14"/>
      <c r="NJF87" s="14"/>
      <c r="NJG87" s="12"/>
      <c r="NJH87" s="12"/>
      <c r="NJI87" s="12"/>
      <c r="NJJ87" s="12"/>
      <c r="NJK87" s="12"/>
      <c r="NJL87" s="12"/>
      <c r="NJM87" s="12"/>
      <c r="NJN87" s="12"/>
      <c r="NJO87" s="12"/>
      <c r="NJP87" s="12"/>
      <c r="NJQ87" s="12"/>
      <c r="NJR87" s="12"/>
      <c r="NJS87" s="11"/>
      <c r="NJT87" s="15"/>
      <c r="NJU87" s="13"/>
      <c r="NJV87" s="14"/>
      <c r="NJW87" s="14"/>
      <c r="NJX87" s="12"/>
      <c r="NJY87" s="12"/>
      <c r="NJZ87" s="12"/>
      <c r="NKA87" s="12"/>
      <c r="NKB87" s="12"/>
      <c r="NKC87" s="12"/>
      <c r="NKD87" s="12"/>
      <c r="NKE87" s="12"/>
      <c r="NKF87" s="12"/>
      <c r="NKG87" s="12"/>
      <c r="NKH87" s="12"/>
      <c r="NKI87" s="12"/>
      <c r="NKJ87" s="11"/>
      <c r="NKK87" s="15"/>
      <c r="NKL87" s="13"/>
      <c r="NKM87" s="14"/>
      <c r="NKN87" s="14"/>
      <c r="NKO87" s="12"/>
      <c r="NKP87" s="12"/>
      <c r="NKQ87" s="12"/>
      <c r="NKR87" s="12"/>
      <c r="NKS87" s="12"/>
      <c r="NKT87" s="12"/>
      <c r="NKU87" s="12"/>
      <c r="NKV87" s="12"/>
      <c r="NKW87" s="12"/>
      <c r="NKX87" s="12"/>
      <c r="NKY87" s="12"/>
      <c r="NKZ87" s="12"/>
      <c r="NLA87" s="11"/>
      <c r="NLB87" s="15"/>
      <c r="NLC87" s="13"/>
      <c r="NLD87" s="14"/>
      <c r="NLE87" s="14"/>
      <c r="NLF87" s="12"/>
      <c r="NLG87" s="12"/>
      <c r="NLH87" s="12"/>
      <c r="NLI87" s="12"/>
      <c r="NLJ87" s="12"/>
      <c r="NLK87" s="12"/>
      <c r="NLL87" s="12"/>
      <c r="NLM87" s="12"/>
      <c r="NLN87" s="12"/>
      <c r="NLO87" s="12"/>
      <c r="NLP87" s="12"/>
      <c r="NLQ87" s="12"/>
      <c r="NLR87" s="11"/>
      <c r="NLS87" s="15"/>
      <c r="NLT87" s="13"/>
      <c r="NLU87" s="14"/>
      <c r="NLV87" s="14"/>
      <c r="NLW87" s="12"/>
      <c r="NLX87" s="12"/>
      <c r="NLY87" s="12"/>
      <c r="NLZ87" s="12"/>
      <c r="NMA87" s="12"/>
      <c r="NMB87" s="12"/>
      <c r="NMC87" s="12"/>
      <c r="NMD87" s="12"/>
      <c r="NME87" s="12"/>
      <c r="NMF87" s="12"/>
      <c r="NMG87" s="12"/>
      <c r="NMH87" s="12"/>
      <c r="NMI87" s="11"/>
      <c r="NMJ87" s="15"/>
      <c r="NMK87" s="13"/>
      <c r="NML87" s="14"/>
      <c r="NMM87" s="14"/>
      <c r="NMN87" s="12"/>
      <c r="NMO87" s="12"/>
      <c r="NMP87" s="12"/>
      <c r="NMQ87" s="12"/>
      <c r="NMR87" s="12"/>
      <c r="NMS87" s="12"/>
      <c r="NMT87" s="12"/>
      <c r="NMU87" s="12"/>
      <c r="NMV87" s="12"/>
      <c r="NMW87" s="12"/>
      <c r="NMX87" s="12"/>
      <c r="NMY87" s="12"/>
      <c r="NMZ87" s="11"/>
      <c r="NNA87" s="15"/>
      <c r="NNB87" s="13"/>
      <c r="NNC87" s="14"/>
      <c r="NND87" s="14"/>
      <c r="NNE87" s="12"/>
      <c r="NNF87" s="12"/>
      <c r="NNG87" s="12"/>
      <c r="NNH87" s="12"/>
      <c r="NNI87" s="12"/>
      <c r="NNJ87" s="12"/>
      <c r="NNK87" s="12"/>
      <c r="NNL87" s="12"/>
      <c r="NNM87" s="12"/>
      <c r="NNN87" s="12"/>
      <c r="NNO87" s="12"/>
      <c r="NNP87" s="12"/>
      <c r="NNQ87" s="11"/>
      <c r="NNR87" s="15"/>
      <c r="NNS87" s="13"/>
      <c r="NNT87" s="14"/>
      <c r="NNU87" s="14"/>
      <c r="NNV87" s="12"/>
      <c r="NNW87" s="12"/>
      <c r="NNX87" s="12"/>
      <c r="NNY87" s="12"/>
      <c r="NNZ87" s="12"/>
      <c r="NOA87" s="12"/>
      <c r="NOB87" s="12"/>
      <c r="NOC87" s="12"/>
      <c r="NOD87" s="12"/>
      <c r="NOE87" s="12"/>
      <c r="NOF87" s="12"/>
      <c r="NOG87" s="12"/>
      <c r="NOH87" s="11"/>
      <c r="NOI87" s="15"/>
      <c r="NOJ87" s="13"/>
      <c r="NOK87" s="14"/>
      <c r="NOL87" s="14"/>
      <c r="NOM87" s="12"/>
      <c r="NON87" s="12"/>
      <c r="NOO87" s="12"/>
      <c r="NOP87" s="12"/>
      <c r="NOQ87" s="12"/>
      <c r="NOR87" s="12"/>
      <c r="NOS87" s="12"/>
      <c r="NOT87" s="12"/>
      <c r="NOU87" s="12"/>
      <c r="NOV87" s="12"/>
      <c r="NOW87" s="12"/>
      <c r="NOX87" s="12"/>
      <c r="NOY87" s="11"/>
      <c r="NOZ87" s="15"/>
      <c r="NPA87" s="13"/>
      <c r="NPB87" s="14"/>
      <c r="NPC87" s="14"/>
      <c r="NPD87" s="12"/>
      <c r="NPE87" s="12"/>
      <c r="NPF87" s="12"/>
      <c r="NPG87" s="12"/>
      <c r="NPH87" s="12"/>
      <c r="NPI87" s="12"/>
      <c r="NPJ87" s="12"/>
      <c r="NPK87" s="12"/>
      <c r="NPL87" s="12"/>
      <c r="NPM87" s="12"/>
      <c r="NPN87" s="12"/>
      <c r="NPO87" s="12"/>
      <c r="NPP87" s="11"/>
      <c r="NPQ87" s="15"/>
      <c r="NPR87" s="13"/>
      <c r="NPS87" s="14"/>
      <c r="NPT87" s="14"/>
      <c r="NPU87" s="12"/>
      <c r="NPV87" s="12"/>
      <c r="NPW87" s="12"/>
      <c r="NPX87" s="12"/>
      <c r="NPY87" s="12"/>
      <c r="NPZ87" s="12"/>
      <c r="NQA87" s="12"/>
      <c r="NQB87" s="12"/>
      <c r="NQC87" s="12"/>
      <c r="NQD87" s="12"/>
      <c r="NQE87" s="12"/>
      <c r="NQF87" s="12"/>
      <c r="NQG87" s="11"/>
      <c r="NQH87" s="15"/>
      <c r="NQI87" s="13"/>
      <c r="NQJ87" s="14"/>
      <c r="NQK87" s="14"/>
      <c r="NQL87" s="12"/>
      <c r="NQM87" s="12"/>
      <c r="NQN87" s="12"/>
      <c r="NQO87" s="12"/>
      <c r="NQP87" s="12"/>
      <c r="NQQ87" s="12"/>
      <c r="NQR87" s="12"/>
      <c r="NQS87" s="12"/>
      <c r="NQT87" s="12"/>
      <c r="NQU87" s="12"/>
      <c r="NQV87" s="12"/>
      <c r="NQW87" s="12"/>
      <c r="NQX87" s="11"/>
      <c r="NQY87" s="15"/>
      <c r="NQZ87" s="13"/>
      <c r="NRA87" s="14"/>
      <c r="NRB87" s="14"/>
      <c r="NRC87" s="12"/>
      <c r="NRD87" s="12"/>
      <c r="NRE87" s="12"/>
      <c r="NRF87" s="12"/>
      <c r="NRG87" s="12"/>
      <c r="NRH87" s="12"/>
      <c r="NRI87" s="12"/>
      <c r="NRJ87" s="12"/>
      <c r="NRK87" s="12"/>
      <c r="NRL87" s="12"/>
      <c r="NRM87" s="12"/>
      <c r="NRN87" s="12"/>
      <c r="NRO87" s="11"/>
      <c r="NRP87" s="15"/>
      <c r="NRQ87" s="13"/>
      <c r="NRR87" s="14"/>
      <c r="NRS87" s="14"/>
      <c r="NRT87" s="12"/>
      <c r="NRU87" s="12"/>
      <c r="NRV87" s="12"/>
      <c r="NRW87" s="12"/>
      <c r="NRX87" s="12"/>
      <c r="NRY87" s="12"/>
      <c r="NRZ87" s="12"/>
      <c r="NSA87" s="12"/>
      <c r="NSB87" s="12"/>
      <c r="NSC87" s="12"/>
      <c r="NSD87" s="12"/>
      <c r="NSE87" s="12"/>
      <c r="NSF87" s="11"/>
      <c r="NSG87" s="15"/>
      <c r="NSH87" s="13"/>
      <c r="NSI87" s="14"/>
      <c r="NSJ87" s="14"/>
      <c r="NSK87" s="12"/>
      <c r="NSL87" s="12"/>
      <c r="NSM87" s="12"/>
      <c r="NSN87" s="12"/>
      <c r="NSO87" s="12"/>
      <c r="NSP87" s="12"/>
      <c r="NSQ87" s="12"/>
      <c r="NSR87" s="12"/>
      <c r="NSS87" s="12"/>
      <c r="NST87" s="12"/>
      <c r="NSU87" s="12"/>
      <c r="NSV87" s="12"/>
      <c r="NSW87" s="11"/>
      <c r="NSX87" s="15"/>
      <c r="NSY87" s="13"/>
      <c r="NSZ87" s="14"/>
      <c r="NTA87" s="14"/>
      <c r="NTB87" s="12"/>
      <c r="NTC87" s="12"/>
      <c r="NTD87" s="12"/>
      <c r="NTE87" s="12"/>
      <c r="NTF87" s="12"/>
      <c r="NTG87" s="12"/>
      <c r="NTH87" s="12"/>
      <c r="NTI87" s="12"/>
      <c r="NTJ87" s="12"/>
      <c r="NTK87" s="12"/>
      <c r="NTL87" s="12"/>
      <c r="NTM87" s="12"/>
      <c r="NTN87" s="11"/>
      <c r="NTO87" s="15"/>
      <c r="NTP87" s="13"/>
      <c r="NTQ87" s="14"/>
      <c r="NTR87" s="14"/>
      <c r="NTS87" s="12"/>
      <c r="NTT87" s="12"/>
      <c r="NTU87" s="12"/>
      <c r="NTV87" s="12"/>
      <c r="NTW87" s="12"/>
      <c r="NTX87" s="12"/>
      <c r="NTY87" s="12"/>
      <c r="NTZ87" s="12"/>
      <c r="NUA87" s="12"/>
      <c r="NUB87" s="12"/>
      <c r="NUC87" s="12"/>
      <c r="NUD87" s="12"/>
      <c r="NUE87" s="11"/>
      <c r="NUF87" s="15"/>
      <c r="NUG87" s="13"/>
      <c r="NUH87" s="14"/>
      <c r="NUI87" s="14"/>
      <c r="NUJ87" s="12"/>
      <c r="NUK87" s="12"/>
      <c r="NUL87" s="12"/>
      <c r="NUM87" s="12"/>
      <c r="NUN87" s="12"/>
      <c r="NUO87" s="12"/>
      <c r="NUP87" s="12"/>
      <c r="NUQ87" s="12"/>
      <c r="NUR87" s="12"/>
      <c r="NUS87" s="12"/>
      <c r="NUT87" s="12"/>
      <c r="NUU87" s="12"/>
      <c r="NUV87" s="11"/>
      <c r="NUW87" s="15"/>
      <c r="NUX87" s="13"/>
      <c r="NUY87" s="14"/>
      <c r="NUZ87" s="14"/>
      <c r="NVA87" s="12"/>
      <c r="NVB87" s="12"/>
      <c r="NVC87" s="12"/>
      <c r="NVD87" s="12"/>
      <c r="NVE87" s="12"/>
      <c r="NVF87" s="12"/>
      <c r="NVG87" s="12"/>
      <c r="NVH87" s="12"/>
      <c r="NVI87" s="12"/>
      <c r="NVJ87" s="12"/>
      <c r="NVK87" s="12"/>
      <c r="NVL87" s="12"/>
      <c r="NVM87" s="11"/>
      <c r="NVN87" s="15"/>
      <c r="NVO87" s="13"/>
      <c r="NVP87" s="14"/>
      <c r="NVQ87" s="14"/>
      <c r="NVR87" s="12"/>
      <c r="NVS87" s="12"/>
      <c r="NVT87" s="12"/>
      <c r="NVU87" s="12"/>
      <c r="NVV87" s="12"/>
      <c r="NVW87" s="12"/>
      <c r="NVX87" s="12"/>
      <c r="NVY87" s="12"/>
      <c r="NVZ87" s="12"/>
      <c r="NWA87" s="12"/>
      <c r="NWB87" s="12"/>
      <c r="NWC87" s="12"/>
      <c r="NWD87" s="11"/>
      <c r="NWE87" s="15"/>
      <c r="NWF87" s="13"/>
      <c r="NWG87" s="14"/>
      <c r="NWH87" s="14"/>
      <c r="NWI87" s="12"/>
      <c r="NWJ87" s="12"/>
      <c r="NWK87" s="12"/>
      <c r="NWL87" s="12"/>
      <c r="NWM87" s="12"/>
      <c r="NWN87" s="12"/>
      <c r="NWO87" s="12"/>
      <c r="NWP87" s="12"/>
      <c r="NWQ87" s="12"/>
      <c r="NWR87" s="12"/>
      <c r="NWS87" s="12"/>
      <c r="NWT87" s="12"/>
      <c r="NWU87" s="11"/>
      <c r="NWV87" s="15"/>
      <c r="NWW87" s="13"/>
      <c r="NWX87" s="14"/>
      <c r="NWY87" s="14"/>
      <c r="NWZ87" s="12"/>
      <c r="NXA87" s="12"/>
      <c r="NXB87" s="12"/>
      <c r="NXC87" s="12"/>
      <c r="NXD87" s="12"/>
      <c r="NXE87" s="12"/>
      <c r="NXF87" s="12"/>
      <c r="NXG87" s="12"/>
      <c r="NXH87" s="12"/>
      <c r="NXI87" s="12"/>
      <c r="NXJ87" s="12"/>
      <c r="NXK87" s="12"/>
      <c r="NXL87" s="11"/>
      <c r="NXM87" s="15"/>
      <c r="NXN87" s="13"/>
      <c r="NXO87" s="14"/>
      <c r="NXP87" s="14"/>
      <c r="NXQ87" s="12"/>
      <c r="NXR87" s="12"/>
      <c r="NXS87" s="12"/>
      <c r="NXT87" s="12"/>
      <c r="NXU87" s="12"/>
      <c r="NXV87" s="12"/>
      <c r="NXW87" s="12"/>
      <c r="NXX87" s="12"/>
      <c r="NXY87" s="12"/>
      <c r="NXZ87" s="12"/>
      <c r="NYA87" s="12"/>
      <c r="NYB87" s="12"/>
      <c r="NYC87" s="11"/>
      <c r="NYD87" s="15"/>
      <c r="NYE87" s="13"/>
      <c r="NYF87" s="14"/>
      <c r="NYG87" s="14"/>
      <c r="NYH87" s="12"/>
      <c r="NYI87" s="12"/>
      <c r="NYJ87" s="12"/>
      <c r="NYK87" s="12"/>
      <c r="NYL87" s="12"/>
      <c r="NYM87" s="12"/>
      <c r="NYN87" s="12"/>
      <c r="NYO87" s="12"/>
      <c r="NYP87" s="12"/>
      <c r="NYQ87" s="12"/>
      <c r="NYR87" s="12"/>
      <c r="NYS87" s="12"/>
      <c r="NYT87" s="11"/>
      <c r="NYU87" s="15"/>
      <c r="NYV87" s="13"/>
      <c r="NYW87" s="14"/>
      <c r="NYX87" s="14"/>
      <c r="NYY87" s="12"/>
      <c r="NYZ87" s="12"/>
      <c r="NZA87" s="12"/>
      <c r="NZB87" s="12"/>
      <c r="NZC87" s="12"/>
      <c r="NZD87" s="12"/>
      <c r="NZE87" s="12"/>
      <c r="NZF87" s="12"/>
      <c r="NZG87" s="12"/>
      <c r="NZH87" s="12"/>
      <c r="NZI87" s="12"/>
      <c r="NZJ87" s="12"/>
      <c r="NZK87" s="11"/>
      <c r="NZL87" s="15"/>
      <c r="NZM87" s="13"/>
      <c r="NZN87" s="14"/>
      <c r="NZO87" s="14"/>
      <c r="NZP87" s="12"/>
      <c r="NZQ87" s="12"/>
      <c r="NZR87" s="12"/>
      <c r="NZS87" s="12"/>
      <c r="NZT87" s="12"/>
      <c r="NZU87" s="12"/>
      <c r="NZV87" s="12"/>
      <c r="NZW87" s="12"/>
      <c r="NZX87" s="12"/>
      <c r="NZY87" s="12"/>
      <c r="NZZ87" s="12"/>
      <c r="OAA87" s="12"/>
      <c r="OAB87" s="11"/>
      <c r="OAC87" s="15"/>
      <c r="OAD87" s="13"/>
      <c r="OAE87" s="14"/>
      <c r="OAF87" s="14"/>
      <c r="OAG87" s="12"/>
      <c r="OAH87" s="12"/>
      <c r="OAI87" s="12"/>
      <c r="OAJ87" s="12"/>
      <c r="OAK87" s="12"/>
      <c r="OAL87" s="12"/>
      <c r="OAM87" s="12"/>
      <c r="OAN87" s="12"/>
      <c r="OAO87" s="12"/>
      <c r="OAP87" s="12"/>
      <c r="OAQ87" s="12"/>
      <c r="OAR87" s="12"/>
      <c r="OAS87" s="11"/>
      <c r="OAT87" s="15"/>
      <c r="OAU87" s="13"/>
      <c r="OAV87" s="14"/>
      <c r="OAW87" s="14"/>
      <c r="OAX87" s="12"/>
      <c r="OAY87" s="12"/>
      <c r="OAZ87" s="12"/>
      <c r="OBA87" s="12"/>
      <c r="OBB87" s="12"/>
      <c r="OBC87" s="12"/>
      <c r="OBD87" s="12"/>
      <c r="OBE87" s="12"/>
      <c r="OBF87" s="12"/>
      <c r="OBG87" s="12"/>
      <c r="OBH87" s="12"/>
      <c r="OBI87" s="12"/>
      <c r="OBJ87" s="11"/>
      <c r="OBK87" s="15"/>
      <c r="OBL87" s="13"/>
      <c r="OBM87" s="14"/>
      <c r="OBN87" s="14"/>
      <c r="OBO87" s="12"/>
      <c r="OBP87" s="12"/>
      <c r="OBQ87" s="12"/>
      <c r="OBR87" s="12"/>
      <c r="OBS87" s="12"/>
      <c r="OBT87" s="12"/>
      <c r="OBU87" s="12"/>
      <c r="OBV87" s="12"/>
      <c r="OBW87" s="12"/>
      <c r="OBX87" s="12"/>
      <c r="OBY87" s="12"/>
      <c r="OBZ87" s="12"/>
      <c r="OCA87" s="11"/>
      <c r="OCB87" s="15"/>
      <c r="OCC87" s="13"/>
      <c r="OCD87" s="14"/>
      <c r="OCE87" s="14"/>
      <c r="OCF87" s="12"/>
      <c r="OCG87" s="12"/>
      <c r="OCH87" s="12"/>
      <c r="OCI87" s="12"/>
      <c r="OCJ87" s="12"/>
      <c r="OCK87" s="12"/>
      <c r="OCL87" s="12"/>
      <c r="OCM87" s="12"/>
      <c r="OCN87" s="12"/>
      <c r="OCO87" s="12"/>
      <c r="OCP87" s="12"/>
      <c r="OCQ87" s="12"/>
      <c r="OCR87" s="11"/>
      <c r="OCS87" s="15"/>
      <c r="OCT87" s="13"/>
      <c r="OCU87" s="14"/>
      <c r="OCV87" s="14"/>
      <c r="OCW87" s="12"/>
      <c r="OCX87" s="12"/>
      <c r="OCY87" s="12"/>
      <c r="OCZ87" s="12"/>
      <c r="ODA87" s="12"/>
      <c r="ODB87" s="12"/>
      <c r="ODC87" s="12"/>
      <c r="ODD87" s="12"/>
      <c r="ODE87" s="12"/>
      <c r="ODF87" s="12"/>
      <c r="ODG87" s="12"/>
      <c r="ODH87" s="12"/>
      <c r="ODI87" s="11"/>
      <c r="ODJ87" s="15"/>
      <c r="ODK87" s="13"/>
      <c r="ODL87" s="14"/>
      <c r="ODM87" s="14"/>
      <c r="ODN87" s="12"/>
      <c r="ODO87" s="12"/>
      <c r="ODP87" s="12"/>
      <c r="ODQ87" s="12"/>
      <c r="ODR87" s="12"/>
      <c r="ODS87" s="12"/>
      <c r="ODT87" s="12"/>
      <c r="ODU87" s="12"/>
      <c r="ODV87" s="12"/>
      <c r="ODW87" s="12"/>
      <c r="ODX87" s="12"/>
      <c r="ODY87" s="12"/>
      <c r="ODZ87" s="11"/>
      <c r="OEA87" s="15"/>
      <c r="OEB87" s="13"/>
      <c r="OEC87" s="14"/>
      <c r="OED87" s="14"/>
      <c r="OEE87" s="12"/>
      <c r="OEF87" s="12"/>
      <c r="OEG87" s="12"/>
      <c r="OEH87" s="12"/>
      <c r="OEI87" s="12"/>
      <c r="OEJ87" s="12"/>
      <c r="OEK87" s="12"/>
      <c r="OEL87" s="12"/>
      <c r="OEM87" s="12"/>
      <c r="OEN87" s="12"/>
      <c r="OEO87" s="12"/>
      <c r="OEP87" s="12"/>
      <c r="OEQ87" s="11"/>
      <c r="OER87" s="15"/>
      <c r="OES87" s="13"/>
      <c r="OET87" s="14"/>
      <c r="OEU87" s="14"/>
      <c r="OEV87" s="12"/>
      <c r="OEW87" s="12"/>
      <c r="OEX87" s="12"/>
      <c r="OEY87" s="12"/>
      <c r="OEZ87" s="12"/>
      <c r="OFA87" s="12"/>
      <c r="OFB87" s="12"/>
      <c r="OFC87" s="12"/>
      <c r="OFD87" s="12"/>
      <c r="OFE87" s="12"/>
      <c r="OFF87" s="12"/>
      <c r="OFG87" s="12"/>
      <c r="OFH87" s="11"/>
      <c r="OFI87" s="15"/>
      <c r="OFJ87" s="13"/>
      <c r="OFK87" s="14"/>
      <c r="OFL87" s="14"/>
      <c r="OFM87" s="12"/>
      <c r="OFN87" s="12"/>
      <c r="OFO87" s="12"/>
      <c r="OFP87" s="12"/>
      <c r="OFQ87" s="12"/>
      <c r="OFR87" s="12"/>
      <c r="OFS87" s="12"/>
      <c r="OFT87" s="12"/>
      <c r="OFU87" s="12"/>
      <c r="OFV87" s="12"/>
      <c r="OFW87" s="12"/>
      <c r="OFX87" s="12"/>
      <c r="OFY87" s="11"/>
      <c r="OFZ87" s="15"/>
      <c r="OGA87" s="13"/>
      <c r="OGB87" s="14"/>
      <c r="OGC87" s="14"/>
      <c r="OGD87" s="12"/>
      <c r="OGE87" s="12"/>
      <c r="OGF87" s="12"/>
      <c r="OGG87" s="12"/>
      <c r="OGH87" s="12"/>
      <c r="OGI87" s="12"/>
      <c r="OGJ87" s="12"/>
      <c r="OGK87" s="12"/>
      <c r="OGL87" s="12"/>
      <c r="OGM87" s="12"/>
      <c r="OGN87" s="12"/>
      <c r="OGO87" s="12"/>
      <c r="OGP87" s="11"/>
      <c r="OGQ87" s="15"/>
      <c r="OGR87" s="13"/>
      <c r="OGS87" s="14"/>
      <c r="OGT87" s="14"/>
      <c r="OGU87" s="12"/>
      <c r="OGV87" s="12"/>
      <c r="OGW87" s="12"/>
      <c r="OGX87" s="12"/>
      <c r="OGY87" s="12"/>
      <c r="OGZ87" s="12"/>
      <c r="OHA87" s="12"/>
      <c r="OHB87" s="12"/>
      <c r="OHC87" s="12"/>
      <c r="OHD87" s="12"/>
      <c r="OHE87" s="12"/>
      <c r="OHF87" s="12"/>
      <c r="OHG87" s="11"/>
      <c r="OHH87" s="15"/>
      <c r="OHI87" s="13"/>
      <c r="OHJ87" s="14"/>
      <c r="OHK87" s="14"/>
      <c r="OHL87" s="12"/>
      <c r="OHM87" s="12"/>
      <c r="OHN87" s="12"/>
      <c r="OHO87" s="12"/>
      <c r="OHP87" s="12"/>
      <c r="OHQ87" s="12"/>
      <c r="OHR87" s="12"/>
      <c r="OHS87" s="12"/>
      <c r="OHT87" s="12"/>
      <c r="OHU87" s="12"/>
      <c r="OHV87" s="12"/>
      <c r="OHW87" s="12"/>
      <c r="OHX87" s="11"/>
      <c r="OHY87" s="15"/>
      <c r="OHZ87" s="13"/>
      <c r="OIA87" s="14"/>
      <c r="OIB87" s="14"/>
      <c r="OIC87" s="12"/>
      <c r="OID87" s="12"/>
      <c r="OIE87" s="12"/>
      <c r="OIF87" s="12"/>
      <c r="OIG87" s="12"/>
      <c r="OIH87" s="12"/>
      <c r="OII87" s="12"/>
      <c r="OIJ87" s="12"/>
      <c r="OIK87" s="12"/>
      <c r="OIL87" s="12"/>
      <c r="OIM87" s="12"/>
      <c r="OIN87" s="12"/>
      <c r="OIO87" s="11"/>
      <c r="OIP87" s="15"/>
      <c r="OIQ87" s="13"/>
      <c r="OIR87" s="14"/>
      <c r="OIS87" s="14"/>
      <c r="OIT87" s="12"/>
      <c r="OIU87" s="12"/>
      <c r="OIV87" s="12"/>
      <c r="OIW87" s="12"/>
      <c r="OIX87" s="12"/>
      <c r="OIY87" s="12"/>
      <c r="OIZ87" s="12"/>
      <c r="OJA87" s="12"/>
      <c r="OJB87" s="12"/>
      <c r="OJC87" s="12"/>
      <c r="OJD87" s="12"/>
      <c r="OJE87" s="12"/>
      <c r="OJF87" s="11"/>
      <c r="OJG87" s="15"/>
      <c r="OJH87" s="13"/>
      <c r="OJI87" s="14"/>
      <c r="OJJ87" s="14"/>
      <c r="OJK87" s="12"/>
      <c r="OJL87" s="12"/>
      <c r="OJM87" s="12"/>
      <c r="OJN87" s="12"/>
      <c r="OJO87" s="12"/>
      <c r="OJP87" s="12"/>
      <c r="OJQ87" s="12"/>
      <c r="OJR87" s="12"/>
      <c r="OJS87" s="12"/>
      <c r="OJT87" s="12"/>
      <c r="OJU87" s="12"/>
      <c r="OJV87" s="12"/>
      <c r="OJW87" s="11"/>
      <c r="OJX87" s="15"/>
      <c r="OJY87" s="13"/>
      <c r="OJZ87" s="14"/>
      <c r="OKA87" s="14"/>
      <c r="OKB87" s="12"/>
      <c r="OKC87" s="12"/>
      <c r="OKD87" s="12"/>
      <c r="OKE87" s="12"/>
      <c r="OKF87" s="12"/>
      <c r="OKG87" s="12"/>
      <c r="OKH87" s="12"/>
      <c r="OKI87" s="12"/>
      <c r="OKJ87" s="12"/>
      <c r="OKK87" s="12"/>
      <c r="OKL87" s="12"/>
      <c r="OKM87" s="12"/>
      <c r="OKN87" s="11"/>
      <c r="OKO87" s="15"/>
      <c r="OKP87" s="13"/>
      <c r="OKQ87" s="14"/>
      <c r="OKR87" s="14"/>
      <c r="OKS87" s="12"/>
      <c r="OKT87" s="12"/>
      <c r="OKU87" s="12"/>
      <c r="OKV87" s="12"/>
      <c r="OKW87" s="12"/>
      <c r="OKX87" s="12"/>
      <c r="OKY87" s="12"/>
      <c r="OKZ87" s="12"/>
      <c r="OLA87" s="12"/>
      <c r="OLB87" s="12"/>
      <c r="OLC87" s="12"/>
      <c r="OLD87" s="12"/>
      <c r="OLE87" s="11"/>
      <c r="OLF87" s="15"/>
      <c r="OLG87" s="13"/>
      <c r="OLH87" s="14"/>
      <c r="OLI87" s="14"/>
      <c r="OLJ87" s="12"/>
      <c r="OLK87" s="12"/>
      <c r="OLL87" s="12"/>
      <c r="OLM87" s="12"/>
      <c r="OLN87" s="12"/>
      <c r="OLO87" s="12"/>
      <c r="OLP87" s="12"/>
      <c r="OLQ87" s="12"/>
      <c r="OLR87" s="12"/>
      <c r="OLS87" s="12"/>
      <c r="OLT87" s="12"/>
      <c r="OLU87" s="12"/>
      <c r="OLV87" s="11"/>
      <c r="OLW87" s="15"/>
      <c r="OLX87" s="13"/>
      <c r="OLY87" s="14"/>
      <c r="OLZ87" s="14"/>
      <c r="OMA87" s="12"/>
      <c r="OMB87" s="12"/>
      <c r="OMC87" s="12"/>
      <c r="OMD87" s="12"/>
      <c r="OME87" s="12"/>
      <c r="OMF87" s="12"/>
      <c r="OMG87" s="12"/>
      <c r="OMH87" s="12"/>
      <c r="OMI87" s="12"/>
      <c r="OMJ87" s="12"/>
      <c r="OMK87" s="12"/>
      <c r="OML87" s="12"/>
      <c r="OMM87" s="11"/>
      <c r="OMN87" s="15"/>
      <c r="OMO87" s="13"/>
      <c r="OMP87" s="14"/>
      <c r="OMQ87" s="14"/>
      <c r="OMR87" s="12"/>
      <c r="OMS87" s="12"/>
      <c r="OMT87" s="12"/>
      <c r="OMU87" s="12"/>
      <c r="OMV87" s="12"/>
      <c r="OMW87" s="12"/>
      <c r="OMX87" s="12"/>
      <c r="OMY87" s="12"/>
      <c r="OMZ87" s="12"/>
      <c r="ONA87" s="12"/>
      <c r="ONB87" s="12"/>
      <c r="ONC87" s="12"/>
      <c r="OND87" s="11"/>
      <c r="ONE87" s="15"/>
      <c r="ONF87" s="13"/>
      <c r="ONG87" s="14"/>
      <c r="ONH87" s="14"/>
      <c r="ONI87" s="12"/>
      <c r="ONJ87" s="12"/>
      <c r="ONK87" s="12"/>
      <c r="ONL87" s="12"/>
      <c r="ONM87" s="12"/>
      <c r="ONN87" s="12"/>
      <c r="ONO87" s="12"/>
      <c r="ONP87" s="12"/>
      <c r="ONQ87" s="12"/>
      <c r="ONR87" s="12"/>
      <c r="ONS87" s="12"/>
      <c r="ONT87" s="12"/>
      <c r="ONU87" s="11"/>
      <c r="ONV87" s="15"/>
      <c r="ONW87" s="13"/>
      <c r="ONX87" s="14"/>
      <c r="ONY87" s="14"/>
      <c r="ONZ87" s="12"/>
      <c r="OOA87" s="12"/>
      <c r="OOB87" s="12"/>
      <c r="OOC87" s="12"/>
      <c r="OOD87" s="12"/>
      <c r="OOE87" s="12"/>
      <c r="OOF87" s="12"/>
      <c r="OOG87" s="12"/>
      <c r="OOH87" s="12"/>
      <c r="OOI87" s="12"/>
      <c r="OOJ87" s="12"/>
      <c r="OOK87" s="12"/>
      <c r="OOL87" s="11"/>
      <c r="OOM87" s="15"/>
      <c r="OON87" s="13"/>
      <c r="OOO87" s="14"/>
      <c r="OOP87" s="14"/>
      <c r="OOQ87" s="12"/>
      <c r="OOR87" s="12"/>
      <c r="OOS87" s="12"/>
      <c r="OOT87" s="12"/>
      <c r="OOU87" s="12"/>
      <c r="OOV87" s="12"/>
      <c r="OOW87" s="12"/>
      <c r="OOX87" s="12"/>
      <c r="OOY87" s="12"/>
      <c r="OOZ87" s="12"/>
      <c r="OPA87" s="12"/>
      <c r="OPB87" s="12"/>
      <c r="OPC87" s="11"/>
      <c r="OPD87" s="15"/>
      <c r="OPE87" s="13"/>
      <c r="OPF87" s="14"/>
      <c r="OPG87" s="14"/>
      <c r="OPH87" s="12"/>
      <c r="OPI87" s="12"/>
      <c r="OPJ87" s="12"/>
      <c r="OPK87" s="12"/>
      <c r="OPL87" s="12"/>
      <c r="OPM87" s="12"/>
      <c r="OPN87" s="12"/>
      <c r="OPO87" s="12"/>
      <c r="OPP87" s="12"/>
      <c r="OPQ87" s="12"/>
      <c r="OPR87" s="12"/>
      <c r="OPS87" s="12"/>
      <c r="OPT87" s="11"/>
      <c r="OPU87" s="15"/>
      <c r="OPV87" s="13"/>
      <c r="OPW87" s="14"/>
      <c r="OPX87" s="14"/>
      <c r="OPY87" s="12"/>
      <c r="OPZ87" s="12"/>
      <c r="OQA87" s="12"/>
      <c r="OQB87" s="12"/>
      <c r="OQC87" s="12"/>
      <c r="OQD87" s="12"/>
      <c r="OQE87" s="12"/>
      <c r="OQF87" s="12"/>
      <c r="OQG87" s="12"/>
      <c r="OQH87" s="12"/>
      <c r="OQI87" s="12"/>
      <c r="OQJ87" s="12"/>
      <c r="OQK87" s="11"/>
      <c r="OQL87" s="15"/>
      <c r="OQM87" s="13"/>
      <c r="OQN87" s="14"/>
      <c r="OQO87" s="14"/>
      <c r="OQP87" s="12"/>
      <c r="OQQ87" s="12"/>
      <c r="OQR87" s="12"/>
      <c r="OQS87" s="12"/>
      <c r="OQT87" s="12"/>
      <c r="OQU87" s="12"/>
      <c r="OQV87" s="12"/>
      <c r="OQW87" s="12"/>
      <c r="OQX87" s="12"/>
      <c r="OQY87" s="12"/>
      <c r="OQZ87" s="12"/>
      <c r="ORA87" s="12"/>
      <c r="ORB87" s="11"/>
      <c r="ORC87" s="15"/>
      <c r="ORD87" s="13"/>
      <c r="ORE87" s="14"/>
      <c r="ORF87" s="14"/>
      <c r="ORG87" s="12"/>
      <c r="ORH87" s="12"/>
      <c r="ORI87" s="12"/>
      <c r="ORJ87" s="12"/>
      <c r="ORK87" s="12"/>
      <c r="ORL87" s="12"/>
      <c r="ORM87" s="12"/>
      <c r="ORN87" s="12"/>
      <c r="ORO87" s="12"/>
      <c r="ORP87" s="12"/>
      <c r="ORQ87" s="12"/>
      <c r="ORR87" s="12"/>
      <c r="ORS87" s="11"/>
      <c r="ORT87" s="15"/>
      <c r="ORU87" s="13"/>
      <c r="ORV87" s="14"/>
      <c r="ORW87" s="14"/>
      <c r="ORX87" s="12"/>
      <c r="ORY87" s="12"/>
      <c r="ORZ87" s="12"/>
      <c r="OSA87" s="12"/>
      <c r="OSB87" s="12"/>
      <c r="OSC87" s="12"/>
      <c r="OSD87" s="12"/>
      <c r="OSE87" s="12"/>
      <c r="OSF87" s="12"/>
      <c r="OSG87" s="12"/>
      <c r="OSH87" s="12"/>
      <c r="OSI87" s="12"/>
      <c r="OSJ87" s="11"/>
      <c r="OSK87" s="15"/>
      <c r="OSL87" s="13"/>
      <c r="OSM87" s="14"/>
      <c r="OSN87" s="14"/>
      <c r="OSO87" s="12"/>
      <c r="OSP87" s="12"/>
      <c r="OSQ87" s="12"/>
      <c r="OSR87" s="12"/>
      <c r="OSS87" s="12"/>
      <c r="OST87" s="12"/>
      <c r="OSU87" s="12"/>
      <c r="OSV87" s="12"/>
      <c r="OSW87" s="12"/>
      <c r="OSX87" s="12"/>
      <c r="OSY87" s="12"/>
      <c r="OSZ87" s="12"/>
      <c r="OTA87" s="11"/>
      <c r="OTB87" s="15"/>
      <c r="OTC87" s="13"/>
      <c r="OTD87" s="14"/>
      <c r="OTE87" s="14"/>
      <c r="OTF87" s="12"/>
      <c r="OTG87" s="12"/>
      <c r="OTH87" s="12"/>
      <c r="OTI87" s="12"/>
      <c r="OTJ87" s="12"/>
      <c r="OTK87" s="12"/>
      <c r="OTL87" s="12"/>
      <c r="OTM87" s="12"/>
      <c r="OTN87" s="12"/>
      <c r="OTO87" s="12"/>
      <c r="OTP87" s="12"/>
      <c r="OTQ87" s="12"/>
      <c r="OTR87" s="11"/>
      <c r="OTS87" s="15"/>
      <c r="OTT87" s="13"/>
      <c r="OTU87" s="14"/>
      <c r="OTV87" s="14"/>
      <c r="OTW87" s="12"/>
      <c r="OTX87" s="12"/>
      <c r="OTY87" s="12"/>
      <c r="OTZ87" s="12"/>
      <c r="OUA87" s="12"/>
      <c r="OUB87" s="12"/>
      <c r="OUC87" s="12"/>
      <c r="OUD87" s="12"/>
      <c r="OUE87" s="12"/>
      <c r="OUF87" s="12"/>
      <c r="OUG87" s="12"/>
      <c r="OUH87" s="12"/>
      <c r="OUI87" s="11"/>
      <c r="OUJ87" s="15"/>
      <c r="OUK87" s="13"/>
      <c r="OUL87" s="14"/>
      <c r="OUM87" s="14"/>
      <c r="OUN87" s="12"/>
      <c r="OUO87" s="12"/>
      <c r="OUP87" s="12"/>
      <c r="OUQ87" s="12"/>
      <c r="OUR87" s="12"/>
      <c r="OUS87" s="12"/>
      <c r="OUT87" s="12"/>
      <c r="OUU87" s="12"/>
      <c r="OUV87" s="12"/>
      <c r="OUW87" s="12"/>
      <c r="OUX87" s="12"/>
      <c r="OUY87" s="12"/>
      <c r="OUZ87" s="11"/>
      <c r="OVA87" s="15"/>
      <c r="OVB87" s="13"/>
      <c r="OVC87" s="14"/>
      <c r="OVD87" s="14"/>
      <c r="OVE87" s="12"/>
      <c r="OVF87" s="12"/>
      <c r="OVG87" s="12"/>
      <c r="OVH87" s="12"/>
      <c r="OVI87" s="12"/>
      <c r="OVJ87" s="12"/>
      <c r="OVK87" s="12"/>
      <c r="OVL87" s="12"/>
      <c r="OVM87" s="12"/>
      <c r="OVN87" s="12"/>
      <c r="OVO87" s="12"/>
      <c r="OVP87" s="12"/>
      <c r="OVQ87" s="11"/>
      <c r="OVR87" s="15"/>
      <c r="OVS87" s="13"/>
      <c r="OVT87" s="14"/>
      <c r="OVU87" s="14"/>
      <c r="OVV87" s="12"/>
      <c r="OVW87" s="12"/>
      <c r="OVX87" s="12"/>
      <c r="OVY87" s="12"/>
      <c r="OVZ87" s="12"/>
      <c r="OWA87" s="12"/>
      <c r="OWB87" s="12"/>
      <c r="OWC87" s="12"/>
      <c r="OWD87" s="12"/>
      <c r="OWE87" s="12"/>
      <c r="OWF87" s="12"/>
      <c r="OWG87" s="12"/>
      <c r="OWH87" s="11"/>
      <c r="OWI87" s="15"/>
      <c r="OWJ87" s="13"/>
      <c r="OWK87" s="14"/>
      <c r="OWL87" s="14"/>
      <c r="OWM87" s="12"/>
      <c r="OWN87" s="12"/>
      <c r="OWO87" s="12"/>
      <c r="OWP87" s="12"/>
      <c r="OWQ87" s="12"/>
      <c r="OWR87" s="12"/>
      <c r="OWS87" s="12"/>
      <c r="OWT87" s="12"/>
      <c r="OWU87" s="12"/>
      <c r="OWV87" s="12"/>
      <c r="OWW87" s="12"/>
      <c r="OWX87" s="12"/>
      <c r="OWY87" s="11"/>
      <c r="OWZ87" s="15"/>
      <c r="OXA87" s="13"/>
      <c r="OXB87" s="14"/>
      <c r="OXC87" s="14"/>
      <c r="OXD87" s="12"/>
      <c r="OXE87" s="12"/>
      <c r="OXF87" s="12"/>
      <c r="OXG87" s="12"/>
      <c r="OXH87" s="12"/>
      <c r="OXI87" s="12"/>
      <c r="OXJ87" s="12"/>
      <c r="OXK87" s="12"/>
      <c r="OXL87" s="12"/>
      <c r="OXM87" s="12"/>
      <c r="OXN87" s="12"/>
      <c r="OXO87" s="12"/>
      <c r="OXP87" s="11"/>
      <c r="OXQ87" s="15"/>
      <c r="OXR87" s="13"/>
      <c r="OXS87" s="14"/>
      <c r="OXT87" s="14"/>
      <c r="OXU87" s="12"/>
      <c r="OXV87" s="12"/>
      <c r="OXW87" s="12"/>
      <c r="OXX87" s="12"/>
      <c r="OXY87" s="12"/>
      <c r="OXZ87" s="12"/>
      <c r="OYA87" s="12"/>
      <c r="OYB87" s="12"/>
      <c r="OYC87" s="12"/>
      <c r="OYD87" s="12"/>
      <c r="OYE87" s="12"/>
      <c r="OYF87" s="12"/>
      <c r="OYG87" s="11"/>
      <c r="OYH87" s="15"/>
      <c r="OYI87" s="13"/>
      <c r="OYJ87" s="14"/>
      <c r="OYK87" s="14"/>
      <c r="OYL87" s="12"/>
      <c r="OYM87" s="12"/>
      <c r="OYN87" s="12"/>
      <c r="OYO87" s="12"/>
      <c r="OYP87" s="12"/>
      <c r="OYQ87" s="12"/>
      <c r="OYR87" s="12"/>
      <c r="OYS87" s="12"/>
      <c r="OYT87" s="12"/>
      <c r="OYU87" s="12"/>
      <c r="OYV87" s="12"/>
      <c r="OYW87" s="12"/>
      <c r="OYX87" s="11"/>
      <c r="OYY87" s="15"/>
      <c r="OYZ87" s="13"/>
      <c r="OZA87" s="14"/>
      <c r="OZB87" s="14"/>
      <c r="OZC87" s="12"/>
      <c r="OZD87" s="12"/>
      <c r="OZE87" s="12"/>
      <c r="OZF87" s="12"/>
      <c r="OZG87" s="12"/>
      <c r="OZH87" s="12"/>
      <c r="OZI87" s="12"/>
      <c r="OZJ87" s="12"/>
      <c r="OZK87" s="12"/>
      <c r="OZL87" s="12"/>
      <c r="OZM87" s="12"/>
      <c r="OZN87" s="12"/>
      <c r="OZO87" s="11"/>
      <c r="OZP87" s="15"/>
      <c r="OZQ87" s="13"/>
      <c r="OZR87" s="14"/>
      <c r="OZS87" s="14"/>
      <c r="OZT87" s="12"/>
      <c r="OZU87" s="12"/>
      <c r="OZV87" s="12"/>
      <c r="OZW87" s="12"/>
      <c r="OZX87" s="12"/>
      <c r="OZY87" s="12"/>
      <c r="OZZ87" s="12"/>
      <c r="PAA87" s="12"/>
      <c r="PAB87" s="12"/>
      <c r="PAC87" s="12"/>
      <c r="PAD87" s="12"/>
      <c r="PAE87" s="12"/>
      <c r="PAF87" s="11"/>
      <c r="PAG87" s="15"/>
      <c r="PAH87" s="13"/>
      <c r="PAI87" s="14"/>
      <c r="PAJ87" s="14"/>
      <c r="PAK87" s="12"/>
      <c r="PAL87" s="12"/>
      <c r="PAM87" s="12"/>
      <c r="PAN87" s="12"/>
      <c r="PAO87" s="12"/>
      <c r="PAP87" s="12"/>
      <c r="PAQ87" s="12"/>
      <c r="PAR87" s="12"/>
      <c r="PAS87" s="12"/>
      <c r="PAT87" s="12"/>
      <c r="PAU87" s="12"/>
      <c r="PAV87" s="12"/>
      <c r="PAW87" s="11"/>
      <c r="PAX87" s="15"/>
      <c r="PAY87" s="13"/>
      <c r="PAZ87" s="14"/>
      <c r="PBA87" s="14"/>
      <c r="PBB87" s="12"/>
      <c r="PBC87" s="12"/>
      <c r="PBD87" s="12"/>
      <c r="PBE87" s="12"/>
      <c r="PBF87" s="12"/>
      <c r="PBG87" s="12"/>
      <c r="PBH87" s="12"/>
      <c r="PBI87" s="12"/>
      <c r="PBJ87" s="12"/>
      <c r="PBK87" s="12"/>
      <c r="PBL87" s="12"/>
      <c r="PBM87" s="12"/>
      <c r="PBN87" s="11"/>
      <c r="PBO87" s="15"/>
      <c r="PBP87" s="13"/>
      <c r="PBQ87" s="14"/>
      <c r="PBR87" s="14"/>
      <c r="PBS87" s="12"/>
      <c r="PBT87" s="12"/>
      <c r="PBU87" s="12"/>
      <c r="PBV87" s="12"/>
      <c r="PBW87" s="12"/>
      <c r="PBX87" s="12"/>
      <c r="PBY87" s="12"/>
      <c r="PBZ87" s="12"/>
      <c r="PCA87" s="12"/>
      <c r="PCB87" s="12"/>
      <c r="PCC87" s="12"/>
      <c r="PCD87" s="12"/>
      <c r="PCE87" s="11"/>
      <c r="PCF87" s="15"/>
      <c r="PCG87" s="13"/>
      <c r="PCH87" s="14"/>
      <c r="PCI87" s="14"/>
      <c r="PCJ87" s="12"/>
      <c r="PCK87" s="12"/>
      <c r="PCL87" s="12"/>
      <c r="PCM87" s="12"/>
      <c r="PCN87" s="12"/>
      <c r="PCO87" s="12"/>
      <c r="PCP87" s="12"/>
      <c r="PCQ87" s="12"/>
      <c r="PCR87" s="12"/>
      <c r="PCS87" s="12"/>
      <c r="PCT87" s="12"/>
      <c r="PCU87" s="12"/>
      <c r="PCV87" s="11"/>
      <c r="PCW87" s="15"/>
      <c r="PCX87" s="13"/>
      <c r="PCY87" s="14"/>
      <c r="PCZ87" s="14"/>
      <c r="PDA87" s="12"/>
      <c r="PDB87" s="12"/>
      <c r="PDC87" s="12"/>
      <c r="PDD87" s="12"/>
      <c r="PDE87" s="12"/>
      <c r="PDF87" s="12"/>
      <c r="PDG87" s="12"/>
      <c r="PDH87" s="12"/>
      <c r="PDI87" s="12"/>
      <c r="PDJ87" s="12"/>
      <c r="PDK87" s="12"/>
      <c r="PDL87" s="12"/>
      <c r="PDM87" s="11"/>
      <c r="PDN87" s="15"/>
      <c r="PDO87" s="13"/>
      <c r="PDP87" s="14"/>
      <c r="PDQ87" s="14"/>
      <c r="PDR87" s="12"/>
      <c r="PDS87" s="12"/>
      <c r="PDT87" s="12"/>
      <c r="PDU87" s="12"/>
      <c r="PDV87" s="12"/>
      <c r="PDW87" s="12"/>
      <c r="PDX87" s="12"/>
      <c r="PDY87" s="12"/>
      <c r="PDZ87" s="12"/>
      <c r="PEA87" s="12"/>
      <c r="PEB87" s="12"/>
      <c r="PEC87" s="12"/>
      <c r="PED87" s="11"/>
      <c r="PEE87" s="15"/>
      <c r="PEF87" s="13"/>
      <c r="PEG87" s="14"/>
      <c r="PEH87" s="14"/>
      <c r="PEI87" s="12"/>
      <c r="PEJ87" s="12"/>
      <c r="PEK87" s="12"/>
      <c r="PEL87" s="12"/>
      <c r="PEM87" s="12"/>
      <c r="PEN87" s="12"/>
      <c r="PEO87" s="12"/>
      <c r="PEP87" s="12"/>
      <c r="PEQ87" s="12"/>
      <c r="PER87" s="12"/>
      <c r="PES87" s="12"/>
      <c r="PET87" s="12"/>
      <c r="PEU87" s="11"/>
      <c r="PEV87" s="15"/>
      <c r="PEW87" s="13"/>
      <c r="PEX87" s="14"/>
      <c r="PEY87" s="14"/>
      <c r="PEZ87" s="12"/>
      <c r="PFA87" s="12"/>
      <c r="PFB87" s="12"/>
      <c r="PFC87" s="12"/>
      <c r="PFD87" s="12"/>
      <c r="PFE87" s="12"/>
      <c r="PFF87" s="12"/>
      <c r="PFG87" s="12"/>
      <c r="PFH87" s="12"/>
      <c r="PFI87" s="12"/>
      <c r="PFJ87" s="12"/>
      <c r="PFK87" s="12"/>
      <c r="PFL87" s="11"/>
      <c r="PFM87" s="15"/>
      <c r="PFN87" s="13"/>
      <c r="PFO87" s="14"/>
      <c r="PFP87" s="14"/>
      <c r="PFQ87" s="12"/>
      <c r="PFR87" s="12"/>
      <c r="PFS87" s="12"/>
      <c r="PFT87" s="12"/>
      <c r="PFU87" s="12"/>
      <c r="PFV87" s="12"/>
      <c r="PFW87" s="12"/>
      <c r="PFX87" s="12"/>
      <c r="PFY87" s="12"/>
      <c r="PFZ87" s="12"/>
      <c r="PGA87" s="12"/>
      <c r="PGB87" s="12"/>
      <c r="PGC87" s="11"/>
      <c r="PGD87" s="15"/>
      <c r="PGE87" s="13"/>
      <c r="PGF87" s="14"/>
      <c r="PGG87" s="14"/>
      <c r="PGH87" s="12"/>
      <c r="PGI87" s="12"/>
      <c r="PGJ87" s="12"/>
      <c r="PGK87" s="12"/>
      <c r="PGL87" s="12"/>
      <c r="PGM87" s="12"/>
      <c r="PGN87" s="12"/>
      <c r="PGO87" s="12"/>
      <c r="PGP87" s="12"/>
      <c r="PGQ87" s="12"/>
      <c r="PGR87" s="12"/>
      <c r="PGS87" s="12"/>
      <c r="PGT87" s="11"/>
      <c r="PGU87" s="15"/>
      <c r="PGV87" s="13"/>
      <c r="PGW87" s="14"/>
      <c r="PGX87" s="14"/>
      <c r="PGY87" s="12"/>
      <c r="PGZ87" s="12"/>
      <c r="PHA87" s="12"/>
      <c r="PHB87" s="12"/>
      <c r="PHC87" s="12"/>
      <c r="PHD87" s="12"/>
      <c r="PHE87" s="12"/>
      <c r="PHF87" s="12"/>
      <c r="PHG87" s="12"/>
      <c r="PHH87" s="12"/>
      <c r="PHI87" s="12"/>
      <c r="PHJ87" s="12"/>
      <c r="PHK87" s="11"/>
      <c r="PHL87" s="15"/>
      <c r="PHM87" s="13"/>
      <c r="PHN87" s="14"/>
      <c r="PHO87" s="14"/>
      <c r="PHP87" s="12"/>
      <c r="PHQ87" s="12"/>
      <c r="PHR87" s="12"/>
      <c r="PHS87" s="12"/>
      <c r="PHT87" s="12"/>
      <c r="PHU87" s="12"/>
      <c r="PHV87" s="12"/>
      <c r="PHW87" s="12"/>
      <c r="PHX87" s="12"/>
      <c r="PHY87" s="12"/>
      <c r="PHZ87" s="12"/>
      <c r="PIA87" s="12"/>
      <c r="PIB87" s="11"/>
      <c r="PIC87" s="15"/>
      <c r="PID87" s="13"/>
      <c r="PIE87" s="14"/>
      <c r="PIF87" s="14"/>
      <c r="PIG87" s="12"/>
      <c r="PIH87" s="12"/>
      <c r="PII87" s="12"/>
      <c r="PIJ87" s="12"/>
      <c r="PIK87" s="12"/>
      <c r="PIL87" s="12"/>
      <c r="PIM87" s="12"/>
      <c r="PIN87" s="12"/>
      <c r="PIO87" s="12"/>
      <c r="PIP87" s="12"/>
      <c r="PIQ87" s="12"/>
      <c r="PIR87" s="12"/>
      <c r="PIS87" s="11"/>
      <c r="PIT87" s="15"/>
      <c r="PIU87" s="13"/>
      <c r="PIV87" s="14"/>
      <c r="PIW87" s="14"/>
      <c r="PIX87" s="12"/>
      <c r="PIY87" s="12"/>
      <c r="PIZ87" s="12"/>
      <c r="PJA87" s="12"/>
      <c r="PJB87" s="12"/>
      <c r="PJC87" s="12"/>
      <c r="PJD87" s="12"/>
      <c r="PJE87" s="12"/>
      <c r="PJF87" s="12"/>
      <c r="PJG87" s="12"/>
      <c r="PJH87" s="12"/>
      <c r="PJI87" s="12"/>
      <c r="PJJ87" s="11"/>
      <c r="PJK87" s="15"/>
      <c r="PJL87" s="13"/>
      <c r="PJM87" s="14"/>
      <c r="PJN87" s="14"/>
      <c r="PJO87" s="12"/>
      <c r="PJP87" s="12"/>
      <c r="PJQ87" s="12"/>
      <c r="PJR87" s="12"/>
      <c r="PJS87" s="12"/>
      <c r="PJT87" s="12"/>
      <c r="PJU87" s="12"/>
      <c r="PJV87" s="12"/>
      <c r="PJW87" s="12"/>
      <c r="PJX87" s="12"/>
      <c r="PJY87" s="12"/>
      <c r="PJZ87" s="12"/>
      <c r="PKA87" s="11"/>
      <c r="PKB87" s="15"/>
      <c r="PKC87" s="13"/>
      <c r="PKD87" s="14"/>
      <c r="PKE87" s="14"/>
      <c r="PKF87" s="12"/>
      <c r="PKG87" s="12"/>
      <c r="PKH87" s="12"/>
      <c r="PKI87" s="12"/>
      <c r="PKJ87" s="12"/>
      <c r="PKK87" s="12"/>
      <c r="PKL87" s="12"/>
      <c r="PKM87" s="12"/>
      <c r="PKN87" s="12"/>
      <c r="PKO87" s="12"/>
      <c r="PKP87" s="12"/>
      <c r="PKQ87" s="12"/>
      <c r="PKR87" s="11"/>
      <c r="PKS87" s="15"/>
      <c r="PKT87" s="13"/>
      <c r="PKU87" s="14"/>
      <c r="PKV87" s="14"/>
      <c r="PKW87" s="12"/>
      <c r="PKX87" s="12"/>
      <c r="PKY87" s="12"/>
      <c r="PKZ87" s="12"/>
      <c r="PLA87" s="12"/>
      <c r="PLB87" s="12"/>
      <c r="PLC87" s="12"/>
      <c r="PLD87" s="12"/>
      <c r="PLE87" s="12"/>
      <c r="PLF87" s="12"/>
      <c r="PLG87" s="12"/>
      <c r="PLH87" s="12"/>
      <c r="PLI87" s="11"/>
      <c r="PLJ87" s="15"/>
      <c r="PLK87" s="13"/>
      <c r="PLL87" s="14"/>
      <c r="PLM87" s="14"/>
      <c r="PLN87" s="12"/>
      <c r="PLO87" s="12"/>
      <c r="PLP87" s="12"/>
      <c r="PLQ87" s="12"/>
      <c r="PLR87" s="12"/>
      <c r="PLS87" s="12"/>
      <c r="PLT87" s="12"/>
      <c r="PLU87" s="12"/>
      <c r="PLV87" s="12"/>
      <c r="PLW87" s="12"/>
      <c r="PLX87" s="12"/>
      <c r="PLY87" s="12"/>
      <c r="PLZ87" s="11"/>
      <c r="PMA87" s="15"/>
      <c r="PMB87" s="13"/>
      <c r="PMC87" s="14"/>
      <c r="PMD87" s="14"/>
      <c r="PME87" s="12"/>
      <c r="PMF87" s="12"/>
      <c r="PMG87" s="12"/>
      <c r="PMH87" s="12"/>
      <c r="PMI87" s="12"/>
      <c r="PMJ87" s="12"/>
      <c r="PMK87" s="12"/>
      <c r="PML87" s="12"/>
      <c r="PMM87" s="12"/>
      <c r="PMN87" s="12"/>
      <c r="PMO87" s="12"/>
      <c r="PMP87" s="12"/>
      <c r="PMQ87" s="11"/>
      <c r="PMR87" s="15"/>
      <c r="PMS87" s="13"/>
      <c r="PMT87" s="14"/>
      <c r="PMU87" s="14"/>
      <c r="PMV87" s="12"/>
      <c r="PMW87" s="12"/>
      <c r="PMX87" s="12"/>
      <c r="PMY87" s="12"/>
      <c r="PMZ87" s="12"/>
      <c r="PNA87" s="12"/>
      <c r="PNB87" s="12"/>
      <c r="PNC87" s="12"/>
      <c r="PND87" s="12"/>
      <c r="PNE87" s="12"/>
      <c r="PNF87" s="12"/>
      <c r="PNG87" s="12"/>
      <c r="PNH87" s="11"/>
      <c r="PNI87" s="15"/>
      <c r="PNJ87" s="13"/>
      <c r="PNK87" s="14"/>
      <c r="PNL87" s="14"/>
      <c r="PNM87" s="12"/>
      <c r="PNN87" s="12"/>
      <c r="PNO87" s="12"/>
      <c r="PNP87" s="12"/>
      <c r="PNQ87" s="12"/>
      <c r="PNR87" s="12"/>
      <c r="PNS87" s="12"/>
      <c r="PNT87" s="12"/>
      <c r="PNU87" s="12"/>
      <c r="PNV87" s="12"/>
      <c r="PNW87" s="12"/>
      <c r="PNX87" s="12"/>
      <c r="PNY87" s="11"/>
      <c r="PNZ87" s="15"/>
      <c r="POA87" s="13"/>
      <c r="POB87" s="14"/>
      <c r="POC87" s="14"/>
      <c r="POD87" s="12"/>
      <c r="POE87" s="12"/>
      <c r="POF87" s="12"/>
      <c r="POG87" s="12"/>
      <c r="POH87" s="12"/>
      <c r="POI87" s="12"/>
      <c r="POJ87" s="12"/>
      <c r="POK87" s="12"/>
      <c r="POL87" s="12"/>
      <c r="POM87" s="12"/>
      <c r="PON87" s="12"/>
      <c r="POO87" s="12"/>
      <c r="POP87" s="11"/>
      <c r="POQ87" s="15"/>
      <c r="POR87" s="13"/>
      <c r="POS87" s="14"/>
      <c r="POT87" s="14"/>
      <c r="POU87" s="12"/>
      <c r="POV87" s="12"/>
      <c r="POW87" s="12"/>
      <c r="POX87" s="12"/>
      <c r="POY87" s="12"/>
      <c r="POZ87" s="12"/>
      <c r="PPA87" s="12"/>
      <c r="PPB87" s="12"/>
      <c r="PPC87" s="12"/>
      <c r="PPD87" s="12"/>
      <c r="PPE87" s="12"/>
      <c r="PPF87" s="12"/>
      <c r="PPG87" s="11"/>
      <c r="PPH87" s="15"/>
      <c r="PPI87" s="13"/>
      <c r="PPJ87" s="14"/>
      <c r="PPK87" s="14"/>
      <c r="PPL87" s="12"/>
      <c r="PPM87" s="12"/>
      <c r="PPN87" s="12"/>
      <c r="PPO87" s="12"/>
      <c r="PPP87" s="12"/>
      <c r="PPQ87" s="12"/>
      <c r="PPR87" s="12"/>
      <c r="PPS87" s="12"/>
      <c r="PPT87" s="12"/>
      <c r="PPU87" s="12"/>
      <c r="PPV87" s="12"/>
      <c r="PPW87" s="12"/>
      <c r="PPX87" s="11"/>
      <c r="PPY87" s="15"/>
      <c r="PPZ87" s="13"/>
      <c r="PQA87" s="14"/>
      <c r="PQB87" s="14"/>
      <c r="PQC87" s="12"/>
      <c r="PQD87" s="12"/>
      <c r="PQE87" s="12"/>
      <c r="PQF87" s="12"/>
      <c r="PQG87" s="12"/>
      <c r="PQH87" s="12"/>
      <c r="PQI87" s="12"/>
      <c r="PQJ87" s="12"/>
      <c r="PQK87" s="12"/>
      <c r="PQL87" s="12"/>
      <c r="PQM87" s="12"/>
      <c r="PQN87" s="12"/>
      <c r="PQO87" s="11"/>
      <c r="PQP87" s="15"/>
      <c r="PQQ87" s="13"/>
      <c r="PQR87" s="14"/>
      <c r="PQS87" s="14"/>
      <c r="PQT87" s="12"/>
      <c r="PQU87" s="12"/>
      <c r="PQV87" s="12"/>
      <c r="PQW87" s="12"/>
      <c r="PQX87" s="12"/>
      <c r="PQY87" s="12"/>
      <c r="PQZ87" s="12"/>
      <c r="PRA87" s="12"/>
      <c r="PRB87" s="12"/>
      <c r="PRC87" s="12"/>
      <c r="PRD87" s="12"/>
      <c r="PRE87" s="12"/>
      <c r="PRF87" s="11"/>
      <c r="PRG87" s="15"/>
      <c r="PRH87" s="13"/>
      <c r="PRI87" s="14"/>
      <c r="PRJ87" s="14"/>
      <c r="PRK87" s="12"/>
      <c r="PRL87" s="12"/>
      <c r="PRM87" s="12"/>
      <c r="PRN87" s="12"/>
      <c r="PRO87" s="12"/>
      <c r="PRP87" s="12"/>
      <c r="PRQ87" s="12"/>
      <c r="PRR87" s="12"/>
      <c r="PRS87" s="12"/>
      <c r="PRT87" s="12"/>
      <c r="PRU87" s="12"/>
      <c r="PRV87" s="12"/>
      <c r="PRW87" s="11"/>
      <c r="PRX87" s="15"/>
      <c r="PRY87" s="13"/>
      <c r="PRZ87" s="14"/>
      <c r="PSA87" s="14"/>
      <c r="PSB87" s="12"/>
      <c r="PSC87" s="12"/>
      <c r="PSD87" s="12"/>
      <c r="PSE87" s="12"/>
      <c r="PSF87" s="12"/>
      <c r="PSG87" s="12"/>
      <c r="PSH87" s="12"/>
      <c r="PSI87" s="12"/>
      <c r="PSJ87" s="12"/>
      <c r="PSK87" s="12"/>
      <c r="PSL87" s="12"/>
      <c r="PSM87" s="12"/>
      <c r="PSN87" s="11"/>
      <c r="PSO87" s="15"/>
      <c r="PSP87" s="13"/>
      <c r="PSQ87" s="14"/>
      <c r="PSR87" s="14"/>
      <c r="PSS87" s="12"/>
      <c r="PST87" s="12"/>
      <c r="PSU87" s="12"/>
      <c r="PSV87" s="12"/>
      <c r="PSW87" s="12"/>
      <c r="PSX87" s="12"/>
      <c r="PSY87" s="12"/>
      <c r="PSZ87" s="12"/>
      <c r="PTA87" s="12"/>
      <c r="PTB87" s="12"/>
      <c r="PTC87" s="12"/>
      <c r="PTD87" s="12"/>
      <c r="PTE87" s="11"/>
      <c r="PTF87" s="15"/>
      <c r="PTG87" s="13"/>
      <c r="PTH87" s="14"/>
      <c r="PTI87" s="14"/>
      <c r="PTJ87" s="12"/>
      <c r="PTK87" s="12"/>
      <c r="PTL87" s="12"/>
      <c r="PTM87" s="12"/>
      <c r="PTN87" s="12"/>
      <c r="PTO87" s="12"/>
      <c r="PTP87" s="12"/>
      <c r="PTQ87" s="12"/>
      <c r="PTR87" s="12"/>
      <c r="PTS87" s="12"/>
      <c r="PTT87" s="12"/>
      <c r="PTU87" s="12"/>
      <c r="PTV87" s="11"/>
      <c r="PTW87" s="15"/>
      <c r="PTX87" s="13"/>
      <c r="PTY87" s="14"/>
      <c r="PTZ87" s="14"/>
      <c r="PUA87" s="12"/>
      <c r="PUB87" s="12"/>
      <c r="PUC87" s="12"/>
      <c r="PUD87" s="12"/>
      <c r="PUE87" s="12"/>
      <c r="PUF87" s="12"/>
      <c r="PUG87" s="12"/>
      <c r="PUH87" s="12"/>
      <c r="PUI87" s="12"/>
      <c r="PUJ87" s="12"/>
      <c r="PUK87" s="12"/>
      <c r="PUL87" s="12"/>
      <c r="PUM87" s="11"/>
      <c r="PUN87" s="15"/>
      <c r="PUO87" s="13"/>
      <c r="PUP87" s="14"/>
      <c r="PUQ87" s="14"/>
      <c r="PUR87" s="12"/>
      <c r="PUS87" s="12"/>
      <c r="PUT87" s="12"/>
      <c r="PUU87" s="12"/>
      <c r="PUV87" s="12"/>
      <c r="PUW87" s="12"/>
      <c r="PUX87" s="12"/>
      <c r="PUY87" s="12"/>
      <c r="PUZ87" s="12"/>
      <c r="PVA87" s="12"/>
      <c r="PVB87" s="12"/>
      <c r="PVC87" s="12"/>
      <c r="PVD87" s="11"/>
      <c r="PVE87" s="15"/>
      <c r="PVF87" s="13"/>
      <c r="PVG87" s="14"/>
      <c r="PVH87" s="14"/>
      <c r="PVI87" s="12"/>
      <c r="PVJ87" s="12"/>
      <c r="PVK87" s="12"/>
      <c r="PVL87" s="12"/>
      <c r="PVM87" s="12"/>
      <c r="PVN87" s="12"/>
      <c r="PVO87" s="12"/>
      <c r="PVP87" s="12"/>
      <c r="PVQ87" s="12"/>
      <c r="PVR87" s="12"/>
      <c r="PVS87" s="12"/>
      <c r="PVT87" s="12"/>
      <c r="PVU87" s="11"/>
      <c r="PVV87" s="15"/>
      <c r="PVW87" s="13"/>
      <c r="PVX87" s="14"/>
      <c r="PVY87" s="14"/>
      <c r="PVZ87" s="12"/>
      <c r="PWA87" s="12"/>
      <c r="PWB87" s="12"/>
      <c r="PWC87" s="12"/>
      <c r="PWD87" s="12"/>
      <c r="PWE87" s="12"/>
      <c r="PWF87" s="12"/>
      <c r="PWG87" s="12"/>
      <c r="PWH87" s="12"/>
      <c r="PWI87" s="12"/>
      <c r="PWJ87" s="12"/>
      <c r="PWK87" s="12"/>
      <c r="PWL87" s="11"/>
      <c r="PWM87" s="15"/>
      <c r="PWN87" s="13"/>
      <c r="PWO87" s="14"/>
      <c r="PWP87" s="14"/>
      <c r="PWQ87" s="12"/>
      <c r="PWR87" s="12"/>
      <c r="PWS87" s="12"/>
      <c r="PWT87" s="12"/>
      <c r="PWU87" s="12"/>
      <c r="PWV87" s="12"/>
      <c r="PWW87" s="12"/>
      <c r="PWX87" s="12"/>
      <c r="PWY87" s="12"/>
      <c r="PWZ87" s="12"/>
      <c r="PXA87" s="12"/>
      <c r="PXB87" s="12"/>
      <c r="PXC87" s="11"/>
      <c r="PXD87" s="15"/>
      <c r="PXE87" s="13"/>
      <c r="PXF87" s="14"/>
      <c r="PXG87" s="14"/>
      <c r="PXH87" s="12"/>
      <c r="PXI87" s="12"/>
      <c r="PXJ87" s="12"/>
      <c r="PXK87" s="12"/>
      <c r="PXL87" s="12"/>
      <c r="PXM87" s="12"/>
      <c r="PXN87" s="12"/>
      <c r="PXO87" s="12"/>
      <c r="PXP87" s="12"/>
      <c r="PXQ87" s="12"/>
      <c r="PXR87" s="12"/>
      <c r="PXS87" s="12"/>
      <c r="PXT87" s="11"/>
      <c r="PXU87" s="15"/>
      <c r="PXV87" s="13"/>
      <c r="PXW87" s="14"/>
      <c r="PXX87" s="14"/>
      <c r="PXY87" s="12"/>
      <c r="PXZ87" s="12"/>
      <c r="PYA87" s="12"/>
      <c r="PYB87" s="12"/>
      <c r="PYC87" s="12"/>
      <c r="PYD87" s="12"/>
      <c r="PYE87" s="12"/>
      <c r="PYF87" s="12"/>
      <c r="PYG87" s="12"/>
      <c r="PYH87" s="12"/>
      <c r="PYI87" s="12"/>
      <c r="PYJ87" s="12"/>
      <c r="PYK87" s="11"/>
      <c r="PYL87" s="15"/>
      <c r="PYM87" s="13"/>
      <c r="PYN87" s="14"/>
      <c r="PYO87" s="14"/>
      <c r="PYP87" s="12"/>
      <c r="PYQ87" s="12"/>
      <c r="PYR87" s="12"/>
      <c r="PYS87" s="12"/>
      <c r="PYT87" s="12"/>
      <c r="PYU87" s="12"/>
      <c r="PYV87" s="12"/>
      <c r="PYW87" s="12"/>
      <c r="PYX87" s="12"/>
      <c r="PYY87" s="12"/>
      <c r="PYZ87" s="12"/>
      <c r="PZA87" s="12"/>
      <c r="PZB87" s="11"/>
      <c r="PZC87" s="15"/>
      <c r="PZD87" s="13"/>
      <c r="PZE87" s="14"/>
      <c r="PZF87" s="14"/>
      <c r="PZG87" s="12"/>
      <c r="PZH87" s="12"/>
      <c r="PZI87" s="12"/>
      <c r="PZJ87" s="12"/>
      <c r="PZK87" s="12"/>
      <c r="PZL87" s="12"/>
      <c r="PZM87" s="12"/>
      <c r="PZN87" s="12"/>
      <c r="PZO87" s="12"/>
      <c r="PZP87" s="12"/>
      <c r="PZQ87" s="12"/>
      <c r="PZR87" s="12"/>
      <c r="PZS87" s="11"/>
      <c r="PZT87" s="15"/>
      <c r="PZU87" s="13"/>
      <c r="PZV87" s="14"/>
      <c r="PZW87" s="14"/>
      <c r="PZX87" s="12"/>
      <c r="PZY87" s="12"/>
      <c r="PZZ87" s="12"/>
      <c r="QAA87" s="12"/>
      <c r="QAB87" s="12"/>
      <c r="QAC87" s="12"/>
      <c r="QAD87" s="12"/>
      <c r="QAE87" s="12"/>
      <c r="QAF87" s="12"/>
      <c r="QAG87" s="12"/>
      <c r="QAH87" s="12"/>
      <c r="QAI87" s="12"/>
      <c r="QAJ87" s="11"/>
      <c r="QAK87" s="15"/>
      <c r="QAL87" s="13"/>
      <c r="QAM87" s="14"/>
      <c r="QAN87" s="14"/>
      <c r="QAO87" s="12"/>
      <c r="QAP87" s="12"/>
      <c r="QAQ87" s="12"/>
      <c r="QAR87" s="12"/>
      <c r="QAS87" s="12"/>
      <c r="QAT87" s="12"/>
      <c r="QAU87" s="12"/>
      <c r="QAV87" s="12"/>
      <c r="QAW87" s="12"/>
      <c r="QAX87" s="12"/>
      <c r="QAY87" s="12"/>
      <c r="QAZ87" s="12"/>
      <c r="QBA87" s="11"/>
      <c r="QBB87" s="15"/>
      <c r="QBC87" s="13"/>
      <c r="QBD87" s="14"/>
      <c r="QBE87" s="14"/>
      <c r="QBF87" s="12"/>
      <c r="QBG87" s="12"/>
      <c r="QBH87" s="12"/>
      <c r="QBI87" s="12"/>
      <c r="QBJ87" s="12"/>
      <c r="QBK87" s="12"/>
      <c r="QBL87" s="12"/>
      <c r="QBM87" s="12"/>
      <c r="QBN87" s="12"/>
      <c r="QBO87" s="12"/>
      <c r="QBP87" s="12"/>
      <c r="QBQ87" s="12"/>
      <c r="QBR87" s="11"/>
      <c r="QBS87" s="15"/>
      <c r="QBT87" s="13"/>
      <c r="QBU87" s="14"/>
      <c r="QBV87" s="14"/>
      <c r="QBW87" s="12"/>
      <c r="QBX87" s="12"/>
      <c r="QBY87" s="12"/>
      <c r="QBZ87" s="12"/>
      <c r="QCA87" s="12"/>
      <c r="QCB87" s="12"/>
      <c r="QCC87" s="12"/>
      <c r="QCD87" s="12"/>
      <c r="QCE87" s="12"/>
      <c r="QCF87" s="12"/>
      <c r="QCG87" s="12"/>
      <c r="QCH87" s="12"/>
      <c r="QCI87" s="11"/>
      <c r="QCJ87" s="15"/>
      <c r="QCK87" s="13"/>
      <c r="QCL87" s="14"/>
      <c r="QCM87" s="14"/>
      <c r="QCN87" s="12"/>
      <c r="QCO87" s="12"/>
      <c r="QCP87" s="12"/>
      <c r="QCQ87" s="12"/>
      <c r="QCR87" s="12"/>
      <c r="QCS87" s="12"/>
      <c r="QCT87" s="12"/>
      <c r="QCU87" s="12"/>
      <c r="QCV87" s="12"/>
      <c r="QCW87" s="12"/>
      <c r="QCX87" s="12"/>
      <c r="QCY87" s="12"/>
      <c r="QCZ87" s="11"/>
      <c r="QDA87" s="15"/>
      <c r="QDB87" s="13"/>
      <c r="QDC87" s="14"/>
      <c r="QDD87" s="14"/>
      <c r="QDE87" s="12"/>
      <c r="QDF87" s="12"/>
      <c r="QDG87" s="12"/>
      <c r="QDH87" s="12"/>
      <c r="QDI87" s="12"/>
      <c r="QDJ87" s="12"/>
      <c r="QDK87" s="12"/>
      <c r="QDL87" s="12"/>
      <c r="QDM87" s="12"/>
      <c r="QDN87" s="12"/>
      <c r="QDO87" s="12"/>
      <c r="QDP87" s="12"/>
      <c r="QDQ87" s="11"/>
      <c r="QDR87" s="15"/>
      <c r="QDS87" s="13"/>
      <c r="QDT87" s="14"/>
      <c r="QDU87" s="14"/>
      <c r="QDV87" s="12"/>
      <c r="QDW87" s="12"/>
      <c r="QDX87" s="12"/>
      <c r="QDY87" s="12"/>
      <c r="QDZ87" s="12"/>
      <c r="QEA87" s="12"/>
      <c r="QEB87" s="12"/>
      <c r="QEC87" s="12"/>
      <c r="QED87" s="12"/>
      <c r="QEE87" s="12"/>
      <c r="QEF87" s="12"/>
      <c r="QEG87" s="12"/>
      <c r="QEH87" s="11"/>
      <c r="QEI87" s="15"/>
      <c r="QEJ87" s="13"/>
      <c r="QEK87" s="14"/>
      <c r="QEL87" s="14"/>
      <c r="QEM87" s="12"/>
      <c r="QEN87" s="12"/>
      <c r="QEO87" s="12"/>
      <c r="QEP87" s="12"/>
      <c r="QEQ87" s="12"/>
      <c r="QER87" s="12"/>
      <c r="QES87" s="12"/>
      <c r="QET87" s="12"/>
      <c r="QEU87" s="12"/>
      <c r="QEV87" s="12"/>
      <c r="QEW87" s="12"/>
      <c r="QEX87" s="12"/>
      <c r="QEY87" s="11"/>
      <c r="QEZ87" s="15"/>
      <c r="QFA87" s="13"/>
      <c r="QFB87" s="14"/>
      <c r="QFC87" s="14"/>
      <c r="QFD87" s="12"/>
      <c r="QFE87" s="12"/>
      <c r="QFF87" s="12"/>
      <c r="QFG87" s="12"/>
      <c r="QFH87" s="12"/>
      <c r="QFI87" s="12"/>
      <c r="QFJ87" s="12"/>
      <c r="QFK87" s="12"/>
      <c r="QFL87" s="12"/>
      <c r="QFM87" s="12"/>
      <c r="QFN87" s="12"/>
      <c r="QFO87" s="12"/>
      <c r="QFP87" s="11"/>
      <c r="QFQ87" s="15"/>
      <c r="QFR87" s="13"/>
      <c r="QFS87" s="14"/>
      <c r="QFT87" s="14"/>
      <c r="QFU87" s="12"/>
      <c r="QFV87" s="12"/>
      <c r="QFW87" s="12"/>
      <c r="QFX87" s="12"/>
      <c r="QFY87" s="12"/>
      <c r="QFZ87" s="12"/>
      <c r="QGA87" s="12"/>
      <c r="QGB87" s="12"/>
      <c r="QGC87" s="12"/>
      <c r="QGD87" s="12"/>
      <c r="QGE87" s="12"/>
      <c r="QGF87" s="12"/>
      <c r="QGG87" s="11"/>
      <c r="QGH87" s="15"/>
      <c r="QGI87" s="13"/>
      <c r="QGJ87" s="14"/>
      <c r="QGK87" s="14"/>
      <c r="QGL87" s="12"/>
      <c r="QGM87" s="12"/>
      <c r="QGN87" s="12"/>
      <c r="QGO87" s="12"/>
      <c r="QGP87" s="12"/>
      <c r="QGQ87" s="12"/>
      <c r="QGR87" s="12"/>
      <c r="QGS87" s="12"/>
      <c r="QGT87" s="12"/>
      <c r="QGU87" s="12"/>
      <c r="QGV87" s="12"/>
      <c r="QGW87" s="12"/>
      <c r="QGX87" s="11"/>
      <c r="QGY87" s="15"/>
      <c r="QGZ87" s="13"/>
      <c r="QHA87" s="14"/>
      <c r="QHB87" s="14"/>
      <c r="QHC87" s="12"/>
      <c r="QHD87" s="12"/>
      <c r="QHE87" s="12"/>
      <c r="QHF87" s="12"/>
      <c r="QHG87" s="12"/>
      <c r="QHH87" s="12"/>
      <c r="QHI87" s="12"/>
      <c r="QHJ87" s="12"/>
      <c r="QHK87" s="12"/>
      <c r="QHL87" s="12"/>
      <c r="QHM87" s="12"/>
      <c r="QHN87" s="12"/>
      <c r="QHO87" s="11"/>
      <c r="QHP87" s="15"/>
      <c r="QHQ87" s="13"/>
      <c r="QHR87" s="14"/>
      <c r="QHS87" s="14"/>
      <c r="QHT87" s="12"/>
      <c r="QHU87" s="12"/>
      <c r="QHV87" s="12"/>
      <c r="QHW87" s="12"/>
      <c r="QHX87" s="12"/>
      <c r="QHY87" s="12"/>
      <c r="QHZ87" s="12"/>
      <c r="QIA87" s="12"/>
      <c r="QIB87" s="12"/>
      <c r="QIC87" s="12"/>
      <c r="QID87" s="12"/>
      <c r="QIE87" s="12"/>
      <c r="QIF87" s="11"/>
      <c r="QIG87" s="15"/>
      <c r="QIH87" s="13"/>
      <c r="QII87" s="14"/>
      <c r="QIJ87" s="14"/>
      <c r="QIK87" s="12"/>
      <c r="QIL87" s="12"/>
      <c r="QIM87" s="12"/>
      <c r="QIN87" s="12"/>
      <c r="QIO87" s="12"/>
      <c r="QIP87" s="12"/>
      <c r="QIQ87" s="12"/>
      <c r="QIR87" s="12"/>
      <c r="QIS87" s="12"/>
      <c r="QIT87" s="12"/>
      <c r="QIU87" s="12"/>
      <c r="QIV87" s="12"/>
      <c r="QIW87" s="11"/>
      <c r="QIX87" s="15"/>
      <c r="QIY87" s="13"/>
      <c r="QIZ87" s="14"/>
      <c r="QJA87" s="14"/>
      <c r="QJB87" s="12"/>
      <c r="QJC87" s="12"/>
      <c r="QJD87" s="12"/>
      <c r="QJE87" s="12"/>
      <c r="QJF87" s="12"/>
      <c r="QJG87" s="12"/>
      <c r="QJH87" s="12"/>
      <c r="QJI87" s="12"/>
      <c r="QJJ87" s="12"/>
      <c r="QJK87" s="12"/>
      <c r="QJL87" s="12"/>
      <c r="QJM87" s="12"/>
      <c r="QJN87" s="11"/>
      <c r="QJO87" s="15"/>
      <c r="QJP87" s="13"/>
      <c r="QJQ87" s="14"/>
      <c r="QJR87" s="14"/>
      <c r="QJS87" s="12"/>
      <c r="QJT87" s="12"/>
      <c r="QJU87" s="12"/>
      <c r="QJV87" s="12"/>
      <c r="QJW87" s="12"/>
      <c r="QJX87" s="12"/>
      <c r="QJY87" s="12"/>
      <c r="QJZ87" s="12"/>
      <c r="QKA87" s="12"/>
      <c r="QKB87" s="12"/>
      <c r="QKC87" s="12"/>
      <c r="QKD87" s="12"/>
      <c r="QKE87" s="11"/>
      <c r="QKF87" s="15"/>
      <c r="QKG87" s="13"/>
      <c r="QKH87" s="14"/>
      <c r="QKI87" s="14"/>
      <c r="QKJ87" s="12"/>
      <c r="QKK87" s="12"/>
      <c r="QKL87" s="12"/>
      <c r="QKM87" s="12"/>
      <c r="QKN87" s="12"/>
      <c r="QKO87" s="12"/>
      <c r="QKP87" s="12"/>
      <c r="QKQ87" s="12"/>
      <c r="QKR87" s="12"/>
      <c r="QKS87" s="12"/>
      <c r="QKT87" s="12"/>
      <c r="QKU87" s="12"/>
      <c r="QKV87" s="11"/>
      <c r="QKW87" s="15"/>
      <c r="QKX87" s="13"/>
      <c r="QKY87" s="14"/>
      <c r="QKZ87" s="14"/>
      <c r="QLA87" s="12"/>
      <c r="QLB87" s="12"/>
      <c r="QLC87" s="12"/>
      <c r="QLD87" s="12"/>
      <c r="QLE87" s="12"/>
      <c r="QLF87" s="12"/>
      <c r="QLG87" s="12"/>
      <c r="QLH87" s="12"/>
      <c r="QLI87" s="12"/>
      <c r="QLJ87" s="12"/>
      <c r="QLK87" s="12"/>
      <c r="QLL87" s="12"/>
      <c r="QLM87" s="11"/>
      <c r="QLN87" s="15"/>
      <c r="QLO87" s="13"/>
      <c r="QLP87" s="14"/>
      <c r="QLQ87" s="14"/>
      <c r="QLR87" s="12"/>
      <c r="QLS87" s="12"/>
      <c r="QLT87" s="12"/>
      <c r="QLU87" s="12"/>
      <c r="QLV87" s="12"/>
      <c r="QLW87" s="12"/>
      <c r="QLX87" s="12"/>
      <c r="QLY87" s="12"/>
      <c r="QLZ87" s="12"/>
      <c r="QMA87" s="12"/>
      <c r="QMB87" s="12"/>
      <c r="QMC87" s="12"/>
      <c r="QMD87" s="11"/>
      <c r="QME87" s="15"/>
      <c r="QMF87" s="13"/>
      <c r="QMG87" s="14"/>
      <c r="QMH87" s="14"/>
      <c r="QMI87" s="12"/>
      <c r="QMJ87" s="12"/>
      <c r="QMK87" s="12"/>
      <c r="QML87" s="12"/>
      <c r="QMM87" s="12"/>
      <c r="QMN87" s="12"/>
      <c r="QMO87" s="12"/>
      <c r="QMP87" s="12"/>
      <c r="QMQ87" s="12"/>
      <c r="QMR87" s="12"/>
      <c r="QMS87" s="12"/>
      <c r="QMT87" s="12"/>
      <c r="QMU87" s="11"/>
      <c r="QMV87" s="15"/>
      <c r="QMW87" s="13"/>
      <c r="QMX87" s="14"/>
      <c r="QMY87" s="14"/>
      <c r="QMZ87" s="12"/>
      <c r="QNA87" s="12"/>
      <c r="QNB87" s="12"/>
      <c r="QNC87" s="12"/>
      <c r="QND87" s="12"/>
      <c r="QNE87" s="12"/>
      <c r="QNF87" s="12"/>
      <c r="QNG87" s="12"/>
      <c r="QNH87" s="12"/>
      <c r="QNI87" s="12"/>
      <c r="QNJ87" s="12"/>
      <c r="QNK87" s="12"/>
      <c r="QNL87" s="11"/>
      <c r="QNM87" s="15"/>
      <c r="QNN87" s="13"/>
      <c r="QNO87" s="14"/>
      <c r="QNP87" s="14"/>
      <c r="QNQ87" s="12"/>
      <c r="QNR87" s="12"/>
      <c r="QNS87" s="12"/>
      <c r="QNT87" s="12"/>
      <c r="QNU87" s="12"/>
      <c r="QNV87" s="12"/>
      <c r="QNW87" s="12"/>
      <c r="QNX87" s="12"/>
      <c r="QNY87" s="12"/>
      <c r="QNZ87" s="12"/>
      <c r="QOA87" s="12"/>
      <c r="QOB87" s="12"/>
      <c r="QOC87" s="11"/>
      <c r="QOD87" s="15"/>
      <c r="QOE87" s="13"/>
      <c r="QOF87" s="14"/>
      <c r="QOG87" s="14"/>
      <c r="QOH87" s="12"/>
      <c r="QOI87" s="12"/>
      <c r="QOJ87" s="12"/>
      <c r="QOK87" s="12"/>
      <c r="QOL87" s="12"/>
      <c r="QOM87" s="12"/>
      <c r="QON87" s="12"/>
      <c r="QOO87" s="12"/>
      <c r="QOP87" s="12"/>
      <c r="QOQ87" s="12"/>
      <c r="QOR87" s="12"/>
      <c r="QOS87" s="12"/>
      <c r="QOT87" s="11"/>
      <c r="QOU87" s="15"/>
      <c r="QOV87" s="13"/>
      <c r="QOW87" s="14"/>
      <c r="QOX87" s="14"/>
      <c r="QOY87" s="12"/>
      <c r="QOZ87" s="12"/>
      <c r="QPA87" s="12"/>
      <c r="QPB87" s="12"/>
      <c r="QPC87" s="12"/>
      <c r="QPD87" s="12"/>
      <c r="QPE87" s="12"/>
      <c r="QPF87" s="12"/>
      <c r="QPG87" s="12"/>
      <c r="QPH87" s="12"/>
      <c r="QPI87" s="12"/>
      <c r="QPJ87" s="12"/>
      <c r="QPK87" s="11"/>
      <c r="QPL87" s="15"/>
      <c r="QPM87" s="13"/>
      <c r="QPN87" s="14"/>
      <c r="QPO87" s="14"/>
      <c r="QPP87" s="12"/>
      <c r="QPQ87" s="12"/>
      <c r="QPR87" s="12"/>
      <c r="QPS87" s="12"/>
      <c r="QPT87" s="12"/>
      <c r="QPU87" s="12"/>
      <c r="QPV87" s="12"/>
      <c r="QPW87" s="12"/>
      <c r="QPX87" s="12"/>
      <c r="QPY87" s="12"/>
      <c r="QPZ87" s="12"/>
      <c r="QQA87" s="12"/>
      <c r="QQB87" s="11"/>
      <c r="QQC87" s="15"/>
      <c r="QQD87" s="13"/>
      <c r="QQE87" s="14"/>
      <c r="QQF87" s="14"/>
      <c r="QQG87" s="12"/>
      <c r="QQH87" s="12"/>
      <c r="QQI87" s="12"/>
      <c r="QQJ87" s="12"/>
      <c r="QQK87" s="12"/>
      <c r="QQL87" s="12"/>
      <c r="QQM87" s="12"/>
      <c r="QQN87" s="12"/>
      <c r="QQO87" s="12"/>
      <c r="QQP87" s="12"/>
      <c r="QQQ87" s="12"/>
      <c r="QQR87" s="12"/>
      <c r="QQS87" s="11"/>
      <c r="QQT87" s="15"/>
      <c r="QQU87" s="13"/>
      <c r="QQV87" s="14"/>
      <c r="QQW87" s="14"/>
      <c r="QQX87" s="12"/>
      <c r="QQY87" s="12"/>
      <c r="QQZ87" s="12"/>
      <c r="QRA87" s="12"/>
      <c r="QRB87" s="12"/>
      <c r="QRC87" s="12"/>
      <c r="QRD87" s="12"/>
      <c r="QRE87" s="12"/>
      <c r="QRF87" s="12"/>
      <c r="QRG87" s="12"/>
      <c r="QRH87" s="12"/>
      <c r="QRI87" s="12"/>
      <c r="QRJ87" s="11"/>
      <c r="QRK87" s="15"/>
      <c r="QRL87" s="13"/>
      <c r="QRM87" s="14"/>
      <c r="QRN87" s="14"/>
      <c r="QRO87" s="12"/>
      <c r="QRP87" s="12"/>
      <c r="QRQ87" s="12"/>
      <c r="QRR87" s="12"/>
      <c r="QRS87" s="12"/>
      <c r="QRT87" s="12"/>
      <c r="QRU87" s="12"/>
      <c r="QRV87" s="12"/>
      <c r="QRW87" s="12"/>
      <c r="QRX87" s="12"/>
      <c r="QRY87" s="12"/>
      <c r="QRZ87" s="12"/>
      <c r="QSA87" s="11"/>
      <c r="QSB87" s="15"/>
      <c r="QSC87" s="13"/>
      <c r="QSD87" s="14"/>
      <c r="QSE87" s="14"/>
      <c r="QSF87" s="12"/>
      <c r="QSG87" s="12"/>
      <c r="QSH87" s="12"/>
      <c r="QSI87" s="12"/>
      <c r="QSJ87" s="12"/>
      <c r="QSK87" s="12"/>
      <c r="QSL87" s="12"/>
      <c r="QSM87" s="12"/>
      <c r="QSN87" s="12"/>
      <c r="QSO87" s="12"/>
      <c r="QSP87" s="12"/>
      <c r="QSQ87" s="12"/>
      <c r="QSR87" s="11"/>
      <c r="QSS87" s="15"/>
      <c r="QST87" s="13"/>
      <c r="QSU87" s="14"/>
      <c r="QSV87" s="14"/>
      <c r="QSW87" s="12"/>
      <c r="QSX87" s="12"/>
      <c r="QSY87" s="12"/>
      <c r="QSZ87" s="12"/>
      <c r="QTA87" s="12"/>
      <c r="QTB87" s="12"/>
      <c r="QTC87" s="12"/>
      <c r="QTD87" s="12"/>
      <c r="QTE87" s="12"/>
      <c r="QTF87" s="12"/>
      <c r="QTG87" s="12"/>
      <c r="QTH87" s="12"/>
      <c r="QTI87" s="11"/>
      <c r="QTJ87" s="15"/>
      <c r="QTK87" s="13"/>
      <c r="QTL87" s="14"/>
      <c r="QTM87" s="14"/>
      <c r="QTN87" s="12"/>
      <c r="QTO87" s="12"/>
      <c r="QTP87" s="12"/>
      <c r="QTQ87" s="12"/>
      <c r="QTR87" s="12"/>
      <c r="QTS87" s="12"/>
      <c r="QTT87" s="12"/>
      <c r="QTU87" s="12"/>
      <c r="QTV87" s="12"/>
      <c r="QTW87" s="12"/>
      <c r="QTX87" s="12"/>
      <c r="QTY87" s="12"/>
      <c r="QTZ87" s="11"/>
      <c r="QUA87" s="15"/>
      <c r="QUB87" s="13"/>
      <c r="QUC87" s="14"/>
      <c r="QUD87" s="14"/>
      <c r="QUE87" s="12"/>
      <c r="QUF87" s="12"/>
      <c r="QUG87" s="12"/>
      <c r="QUH87" s="12"/>
      <c r="QUI87" s="12"/>
      <c r="QUJ87" s="12"/>
      <c r="QUK87" s="12"/>
      <c r="QUL87" s="12"/>
      <c r="QUM87" s="12"/>
      <c r="QUN87" s="12"/>
      <c r="QUO87" s="12"/>
      <c r="QUP87" s="12"/>
      <c r="QUQ87" s="11"/>
      <c r="QUR87" s="15"/>
      <c r="QUS87" s="13"/>
      <c r="QUT87" s="14"/>
      <c r="QUU87" s="14"/>
      <c r="QUV87" s="12"/>
      <c r="QUW87" s="12"/>
      <c r="QUX87" s="12"/>
      <c r="QUY87" s="12"/>
      <c r="QUZ87" s="12"/>
      <c r="QVA87" s="12"/>
      <c r="QVB87" s="12"/>
      <c r="QVC87" s="12"/>
      <c r="QVD87" s="12"/>
      <c r="QVE87" s="12"/>
      <c r="QVF87" s="12"/>
      <c r="QVG87" s="12"/>
      <c r="QVH87" s="11"/>
      <c r="QVI87" s="15"/>
      <c r="QVJ87" s="13"/>
      <c r="QVK87" s="14"/>
      <c r="QVL87" s="14"/>
      <c r="QVM87" s="12"/>
      <c r="QVN87" s="12"/>
      <c r="QVO87" s="12"/>
      <c r="QVP87" s="12"/>
      <c r="QVQ87" s="12"/>
      <c r="QVR87" s="12"/>
      <c r="QVS87" s="12"/>
      <c r="QVT87" s="12"/>
      <c r="QVU87" s="12"/>
      <c r="QVV87" s="12"/>
      <c r="QVW87" s="12"/>
      <c r="QVX87" s="12"/>
      <c r="QVY87" s="11"/>
      <c r="QVZ87" s="15"/>
      <c r="QWA87" s="13"/>
      <c r="QWB87" s="14"/>
      <c r="QWC87" s="14"/>
      <c r="QWD87" s="12"/>
      <c r="QWE87" s="12"/>
      <c r="QWF87" s="12"/>
      <c r="QWG87" s="12"/>
      <c r="QWH87" s="12"/>
      <c r="QWI87" s="12"/>
      <c r="QWJ87" s="12"/>
      <c r="QWK87" s="12"/>
      <c r="QWL87" s="12"/>
      <c r="QWM87" s="12"/>
      <c r="QWN87" s="12"/>
      <c r="QWO87" s="12"/>
      <c r="QWP87" s="11"/>
      <c r="QWQ87" s="15"/>
      <c r="QWR87" s="13"/>
      <c r="QWS87" s="14"/>
      <c r="QWT87" s="14"/>
      <c r="QWU87" s="12"/>
      <c r="QWV87" s="12"/>
      <c r="QWW87" s="12"/>
      <c r="QWX87" s="12"/>
      <c r="QWY87" s="12"/>
      <c r="QWZ87" s="12"/>
      <c r="QXA87" s="12"/>
      <c r="QXB87" s="12"/>
      <c r="QXC87" s="12"/>
      <c r="QXD87" s="12"/>
      <c r="QXE87" s="12"/>
      <c r="QXF87" s="12"/>
      <c r="QXG87" s="11"/>
      <c r="QXH87" s="15"/>
      <c r="QXI87" s="13"/>
      <c r="QXJ87" s="14"/>
      <c r="QXK87" s="14"/>
      <c r="QXL87" s="12"/>
      <c r="QXM87" s="12"/>
      <c r="QXN87" s="12"/>
      <c r="QXO87" s="12"/>
      <c r="QXP87" s="12"/>
      <c r="QXQ87" s="12"/>
      <c r="QXR87" s="12"/>
      <c r="QXS87" s="12"/>
      <c r="QXT87" s="12"/>
      <c r="QXU87" s="12"/>
      <c r="QXV87" s="12"/>
      <c r="QXW87" s="12"/>
      <c r="QXX87" s="11"/>
      <c r="QXY87" s="15"/>
      <c r="QXZ87" s="13"/>
      <c r="QYA87" s="14"/>
      <c r="QYB87" s="14"/>
      <c r="QYC87" s="12"/>
      <c r="QYD87" s="12"/>
      <c r="QYE87" s="12"/>
      <c r="QYF87" s="12"/>
      <c r="QYG87" s="12"/>
      <c r="QYH87" s="12"/>
      <c r="QYI87" s="12"/>
      <c r="QYJ87" s="12"/>
      <c r="QYK87" s="12"/>
      <c r="QYL87" s="12"/>
      <c r="QYM87" s="12"/>
      <c r="QYN87" s="12"/>
      <c r="QYO87" s="11"/>
      <c r="QYP87" s="15"/>
      <c r="QYQ87" s="13"/>
      <c r="QYR87" s="14"/>
      <c r="QYS87" s="14"/>
      <c r="QYT87" s="12"/>
      <c r="QYU87" s="12"/>
      <c r="QYV87" s="12"/>
      <c r="QYW87" s="12"/>
      <c r="QYX87" s="12"/>
      <c r="QYY87" s="12"/>
      <c r="QYZ87" s="12"/>
      <c r="QZA87" s="12"/>
      <c r="QZB87" s="12"/>
      <c r="QZC87" s="12"/>
      <c r="QZD87" s="12"/>
      <c r="QZE87" s="12"/>
      <c r="QZF87" s="11"/>
      <c r="QZG87" s="15"/>
      <c r="QZH87" s="13"/>
      <c r="QZI87" s="14"/>
      <c r="QZJ87" s="14"/>
      <c r="QZK87" s="12"/>
      <c r="QZL87" s="12"/>
      <c r="QZM87" s="12"/>
      <c r="QZN87" s="12"/>
      <c r="QZO87" s="12"/>
      <c r="QZP87" s="12"/>
      <c r="QZQ87" s="12"/>
      <c r="QZR87" s="12"/>
      <c r="QZS87" s="12"/>
      <c r="QZT87" s="12"/>
      <c r="QZU87" s="12"/>
      <c r="QZV87" s="12"/>
      <c r="QZW87" s="11"/>
      <c r="QZX87" s="15"/>
      <c r="QZY87" s="13"/>
      <c r="QZZ87" s="14"/>
      <c r="RAA87" s="14"/>
      <c r="RAB87" s="12"/>
      <c r="RAC87" s="12"/>
      <c r="RAD87" s="12"/>
      <c r="RAE87" s="12"/>
      <c r="RAF87" s="12"/>
      <c r="RAG87" s="12"/>
      <c r="RAH87" s="12"/>
      <c r="RAI87" s="12"/>
      <c r="RAJ87" s="12"/>
      <c r="RAK87" s="12"/>
      <c r="RAL87" s="12"/>
      <c r="RAM87" s="12"/>
      <c r="RAN87" s="11"/>
      <c r="RAO87" s="15"/>
      <c r="RAP87" s="13"/>
      <c r="RAQ87" s="14"/>
      <c r="RAR87" s="14"/>
      <c r="RAS87" s="12"/>
      <c r="RAT87" s="12"/>
      <c r="RAU87" s="12"/>
      <c r="RAV87" s="12"/>
      <c r="RAW87" s="12"/>
      <c r="RAX87" s="12"/>
      <c r="RAY87" s="12"/>
      <c r="RAZ87" s="12"/>
      <c r="RBA87" s="12"/>
      <c r="RBB87" s="12"/>
      <c r="RBC87" s="12"/>
      <c r="RBD87" s="12"/>
      <c r="RBE87" s="11"/>
      <c r="RBF87" s="15"/>
      <c r="RBG87" s="13"/>
      <c r="RBH87" s="14"/>
      <c r="RBI87" s="14"/>
      <c r="RBJ87" s="12"/>
      <c r="RBK87" s="12"/>
      <c r="RBL87" s="12"/>
      <c r="RBM87" s="12"/>
      <c r="RBN87" s="12"/>
      <c r="RBO87" s="12"/>
      <c r="RBP87" s="12"/>
      <c r="RBQ87" s="12"/>
      <c r="RBR87" s="12"/>
      <c r="RBS87" s="12"/>
      <c r="RBT87" s="12"/>
      <c r="RBU87" s="12"/>
      <c r="RBV87" s="11"/>
      <c r="RBW87" s="15"/>
      <c r="RBX87" s="13"/>
      <c r="RBY87" s="14"/>
      <c r="RBZ87" s="14"/>
      <c r="RCA87" s="12"/>
      <c r="RCB87" s="12"/>
      <c r="RCC87" s="12"/>
      <c r="RCD87" s="12"/>
      <c r="RCE87" s="12"/>
      <c r="RCF87" s="12"/>
      <c r="RCG87" s="12"/>
      <c r="RCH87" s="12"/>
      <c r="RCI87" s="12"/>
      <c r="RCJ87" s="12"/>
      <c r="RCK87" s="12"/>
      <c r="RCL87" s="12"/>
      <c r="RCM87" s="11"/>
      <c r="RCN87" s="15"/>
      <c r="RCO87" s="13"/>
      <c r="RCP87" s="14"/>
      <c r="RCQ87" s="14"/>
      <c r="RCR87" s="12"/>
      <c r="RCS87" s="12"/>
      <c r="RCT87" s="12"/>
      <c r="RCU87" s="12"/>
      <c r="RCV87" s="12"/>
      <c r="RCW87" s="12"/>
      <c r="RCX87" s="12"/>
      <c r="RCY87" s="12"/>
      <c r="RCZ87" s="12"/>
      <c r="RDA87" s="12"/>
      <c r="RDB87" s="12"/>
      <c r="RDC87" s="12"/>
      <c r="RDD87" s="11"/>
      <c r="RDE87" s="15"/>
      <c r="RDF87" s="13"/>
      <c r="RDG87" s="14"/>
      <c r="RDH87" s="14"/>
      <c r="RDI87" s="12"/>
      <c r="RDJ87" s="12"/>
      <c r="RDK87" s="12"/>
      <c r="RDL87" s="12"/>
      <c r="RDM87" s="12"/>
      <c r="RDN87" s="12"/>
      <c r="RDO87" s="12"/>
      <c r="RDP87" s="12"/>
      <c r="RDQ87" s="12"/>
      <c r="RDR87" s="12"/>
      <c r="RDS87" s="12"/>
      <c r="RDT87" s="12"/>
      <c r="RDU87" s="11"/>
      <c r="RDV87" s="15"/>
      <c r="RDW87" s="13"/>
      <c r="RDX87" s="14"/>
      <c r="RDY87" s="14"/>
      <c r="RDZ87" s="12"/>
      <c r="REA87" s="12"/>
      <c r="REB87" s="12"/>
      <c r="REC87" s="12"/>
      <c r="RED87" s="12"/>
      <c r="REE87" s="12"/>
      <c r="REF87" s="12"/>
      <c r="REG87" s="12"/>
      <c r="REH87" s="12"/>
      <c r="REI87" s="12"/>
      <c r="REJ87" s="12"/>
      <c r="REK87" s="12"/>
      <c r="REL87" s="11"/>
      <c r="REM87" s="15"/>
      <c r="REN87" s="13"/>
      <c r="REO87" s="14"/>
      <c r="REP87" s="14"/>
      <c r="REQ87" s="12"/>
      <c r="RER87" s="12"/>
      <c r="RES87" s="12"/>
      <c r="RET87" s="12"/>
      <c r="REU87" s="12"/>
      <c r="REV87" s="12"/>
      <c r="REW87" s="12"/>
      <c r="REX87" s="12"/>
      <c r="REY87" s="12"/>
      <c r="REZ87" s="12"/>
      <c r="RFA87" s="12"/>
      <c r="RFB87" s="12"/>
      <c r="RFC87" s="11"/>
      <c r="RFD87" s="15"/>
      <c r="RFE87" s="13"/>
      <c r="RFF87" s="14"/>
      <c r="RFG87" s="14"/>
      <c r="RFH87" s="12"/>
      <c r="RFI87" s="12"/>
      <c r="RFJ87" s="12"/>
      <c r="RFK87" s="12"/>
      <c r="RFL87" s="12"/>
      <c r="RFM87" s="12"/>
      <c r="RFN87" s="12"/>
      <c r="RFO87" s="12"/>
      <c r="RFP87" s="12"/>
      <c r="RFQ87" s="12"/>
      <c r="RFR87" s="12"/>
      <c r="RFS87" s="12"/>
      <c r="RFT87" s="11"/>
      <c r="RFU87" s="15"/>
      <c r="RFV87" s="13"/>
      <c r="RFW87" s="14"/>
      <c r="RFX87" s="14"/>
      <c r="RFY87" s="12"/>
      <c r="RFZ87" s="12"/>
      <c r="RGA87" s="12"/>
      <c r="RGB87" s="12"/>
      <c r="RGC87" s="12"/>
      <c r="RGD87" s="12"/>
      <c r="RGE87" s="12"/>
      <c r="RGF87" s="12"/>
      <c r="RGG87" s="12"/>
      <c r="RGH87" s="12"/>
      <c r="RGI87" s="12"/>
      <c r="RGJ87" s="12"/>
      <c r="RGK87" s="11"/>
      <c r="RGL87" s="15"/>
      <c r="RGM87" s="13"/>
      <c r="RGN87" s="14"/>
      <c r="RGO87" s="14"/>
      <c r="RGP87" s="12"/>
      <c r="RGQ87" s="12"/>
      <c r="RGR87" s="12"/>
      <c r="RGS87" s="12"/>
      <c r="RGT87" s="12"/>
      <c r="RGU87" s="12"/>
      <c r="RGV87" s="12"/>
      <c r="RGW87" s="12"/>
      <c r="RGX87" s="12"/>
      <c r="RGY87" s="12"/>
      <c r="RGZ87" s="12"/>
      <c r="RHA87" s="12"/>
      <c r="RHB87" s="11"/>
      <c r="RHC87" s="15"/>
      <c r="RHD87" s="13"/>
      <c r="RHE87" s="14"/>
      <c r="RHF87" s="14"/>
      <c r="RHG87" s="12"/>
      <c r="RHH87" s="12"/>
      <c r="RHI87" s="12"/>
      <c r="RHJ87" s="12"/>
      <c r="RHK87" s="12"/>
      <c r="RHL87" s="12"/>
      <c r="RHM87" s="12"/>
      <c r="RHN87" s="12"/>
      <c r="RHO87" s="12"/>
      <c r="RHP87" s="12"/>
      <c r="RHQ87" s="12"/>
      <c r="RHR87" s="12"/>
      <c r="RHS87" s="11"/>
      <c r="RHT87" s="15"/>
      <c r="RHU87" s="13"/>
      <c r="RHV87" s="14"/>
      <c r="RHW87" s="14"/>
      <c r="RHX87" s="12"/>
      <c r="RHY87" s="12"/>
      <c r="RHZ87" s="12"/>
      <c r="RIA87" s="12"/>
      <c r="RIB87" s="12"/>
      <c r="RIC87" s="12"/>
      <c r="RID87" s="12"/>
      <c r="RIE87" s="12"/>
      <c r="RIF87" s="12"/>
      <c r="RIG87" s="12"/>
      <c r="RIH87" s="12"/>
      <c r="RII87" s="12"/>
      <c r="RIJ87" s="11"/>
      <c r="RIK87" s="15"/>
      <c r="RIL87" s="13"/>
      <c r="RIM87" s="14"/>
      <c r="RIN87" s="14"/>
      <c r="RIO87" s="12"/>
      <c r="RIP87" s="12"/>
      <c r="RIQ87" s="12"/>
      <c r="RIR87" s="12"/>
      <c r="RIS87" s="12"/>
      <c r="RIT87" s="12"/>
      <c r="RIU87" s="12"/>
      <c r="RIV87" s="12"/>
      <c r="RIW87" s="12"/>
      <c r="RIX87" s="12"/>
      <c r="RIY87" s="12"/>
      <c r="RIZ87" s="12"/>
      <c r="RJA87" s="11"/>
      <c r="RJB87" s="15"/>
      <c r="RJC87" s="13"/>
      <c r="RJD87" s="14"/>
      <c r="RJE87" s="14"/>
      <c r="RJF87" s="12"/>
      <c r="RJG87" s="12"/>
      <c r="RJH87" s="12"/>
      <c r="RJI87" s="12"/>
      <c r="RJJ87" s="12"/>
      <c r="RJK87" s="12"/>
      <c r="RJL87" s="12"/>
      <c r="RJM87" s="12"/>
      <c r="RJN87" s="12"/>
      <c r="RJO87" s="12"/>
      <c r="RJP87" s="12"/>
      <c r="RJQ87" s="12"/>
      <c r="RJR87" s="11"/>
      <c r="RJS87" s="15"/>
      <c r="RJT87" s="13"/>
      <c r="RJU87" s="14"/>
      <c r="RJV87" s="14"/>
      <c r="RJW87" s="12"/>
      <c r="RJX87" s="12"/>
      <c r="RJY87" s="12"/>
      <c r="RJZ87" s="12"/>
      <c r="RKA87" s="12"/>
      <c r="RKB87" s="12"/>
      <c r="RKC87" s="12"/>
      <c r="RKD87" s="12"/>
      <c r="RKE87" s="12"/>
      <c r="RKF87" s="12"/>
      <c r="RKG87" s="12"/>
      <c r="RKH87" s="12"/>
      <c r="RKI87" s="11"/>
      <c r="RKJ87" s="15"/>
      <c r="RKK87" s="13"/>
      <c r="RKL87" s="14"/>
      <c r="RKM87" s="14"/>
      <c r="RKN87" s="12"/>
      <c r="RKO87" s="12"/>
      <c r="RKP87" s="12"/>
      <c r="RKQ87" s="12"/>
      <c r="RKR87" s="12"/>
      <c r="RKS87" s="12"/>
      <c r="RKT87" s="12"/>
      <c r="RKU87" s="12"/>
      <c r="RKV87" s="12"/>
      <c r="RKW87" s="12"/>
      <c r="RKX87" s="12"/>
      <c r="RKY87" s="12"/>
      <c r="RKZ87" s="11"/>
      <c r="RLA87" s="15"/>
      <c r="RLB87" s="13"/>
      <c r="RLC87" s="14"/>
      <c r="RLD87" s="14"/>
      <c r="RLE87" s="12"/>
      <c r="RLF87" s="12"/>
      <c r="RLG87" s="12"/>
      <c r="RLH87" s="12"/>
      <c r="RLI87" s="12"/>
      <c r="RLJ87" s="12"/>
      <c r="RLK87" s="12"/>
      <c r="RLL87" s="12"/>
      <c r="RLM87" s="12"/>
      <c r="RLN87" s="12"/>
      <c r="RLO87" s="12"/>
      <c r="RLP87" s="12"/>
      <c r="RLQ87" s="11"/>
      <c r="RLR87" s="15"/>
      <c r="RLS87" s="13"/>
      <c r="RLT87" s="14"/>
      <c r="RLU87" s="14"/>
      <c r="RLV87" s="12"/>
      <c r="RLW87" s="12"/>
      <c r="RLX87" s="12"/>
      <c r="RLY87" s="12"/>
      <c r="RLZ87" s="12"/>
      <c r="RMA87" s="12"/>
      <c r="RMB87" s="12"/>
      <c r="RMC87" s="12"/>
      <c r="RMD87" s="12"/>
      <c r="RME87" s="12"/>
      <c r="RMF87" s="12"/>
      <c r="RMG87" s="12"/>
      <c r="RMH87" s="11"/>
      <c r="RMI87" s="15"/>
      <c r="RMJ87" s="13"/>
      <c r="RMK87" s="14"/>
      <c r="RML87" s="14"/>
      <c r="RMM87" s="12"/>
      <c r="RMN87" s="12"/>
      <c r="RMO87" s="12"/>
      <c r="RMP87" s="12"/>
      <c r="RMQ87" s="12"/>
      <c r="RMR87" s="12"/>
      <c r="RMS87" s="12"/>
      <c r="RMT87" s="12"/>
      <c r="RMU87" s="12"/>
      <c r="RMV87" s="12"/>
      <c r="RMW87" s="12"/>
      <c r="RMX87" s="12"/>
      <c r="RMY87" s="11"/>
      <c r="RMZ87" s="15"/>
      <c r="RNA87" s="13"/>
      <c r="RNB87" s="14"/>
      <c r="RNC87" s="14"/>
      <c r="RND87" s="12"/>
      <c r="RNE87" s="12"/>
      <c r="RNF87" s="12"/>
      <c r="RNG87" s="12"/>
      <c r="RNH87" s="12"/>
      <c r="RNI87" s="12"/>
      <c r="RNJ87" s="12"/>
      <c r="RNK87" s="12"/>
      <c r="RNL87" s="12"/>
      <c r="RNM87" s="12"/>
      <c r="RNN87" s="12"/>
      <c r="RNO87" s="12"/>
      <c r="RNP87" s="11"/>
      <c r="RNQ87" s="15"/>
      <c r="RNR87" s="13"/>
      <c r="RNS87" s="14"/>
      <c r="RNT87" s="14"/>
      <c r="RNU87" s="12"/>
      <c r="RNV87" s="12"/>
      <c r="RNW87" s="12"/>
      <c r="RNX87" s="12"/>
      <c r="RNY87" s="12"/>
      <c r="RNZ87" s="12"/>
      <c r="ROA87" s="12"/>
      <c r="ROB87" s="12"/>
      <c r="ROC87" s="12"/>
      <c r="ROD87" s="12"/>
      <c r="ROE87" s="12"/>
      <c r="ROF87" s="12"/>
      <c r="ROG87" s="11"/>
      <c r="ROH87" s="15"/>
      <c r="ROI87" s="13"/>
      <c r="ROJ87" s="14"/>
      <c r="ROK87" s="14"/>
      <c r="ROL87" s="12"/>
      <c r="ROM87" s="12"/>
      <c r="RON87" s="12"/>
      <c r="ROO87" s="12"/>
      <c r="ROP87" s="12"/>
      <c r="ROQ87" s="12"/>
      <c r="ROR87" s="12"/>
      <c r="ROS87" s="12"/>
      <c r="ROT87" s="12"/>
      <c r="ROU87" s="12"/>
      <c r="ROV87" s="12"/>
      <c r="ROW87" s="12"/>
      <c r="ROX87" s="11"/>
      <c r="ROY87" s="15"/>
      <c r="ROZ87" s="13"/>
      <c r="RPA87" s="14"/>
      <c r="RPB87" s="14"/>
      <c r="RPC87" s="12"/>
      <c r="RPD87" s="12"/>
      <c r="RPE87" s="12"/>
      <c r="RPF87" s="12"/>
      <c r="RPG87" s="12"/>
      <c r="RPH87" s="12"/>
      <c r="RPI87" s="12"/>
      <c r="RPJ87" s="12"/>
      <c r="RPK87" s="12"/>
      <c r="RPL87" s="12"/>
      <c r="RPM87" s="12"/>
      <c r="RPN87" s="12"/>
      <c r="RPO87" s="11"/>
      <c r="RPP87" s="15"/>
      <c r="RPQ87" s="13"/>
      <c r="RPR87" s="14"/>
      <c r="RPS87" s="14"/>
      <c r="RPT87" s="12"/>
      <c r="RPU87" s="12"/>
      <c r="RPV87" s="12"/>
      <c r="RPW87" s="12"/>
      <c r="RPX87" s="12"/>
      <c r="RPY87" s="12"/>
      <c r="RPZ87" s="12"/>
      <c r="RQA87" s="12"/>
      <c r="RQB87" s="12"/>
      <c r="RQC87" s="12"/>
      <c r="RQD87" s="12"/>
      <c r="RQE87" s="12"/>
      <c r="RQF87" s="11"/>
      <c r="RQG87" s="15"/>
      <c r="RQH87" s="13"/>
      <c r="RQI87" s="14"/>
      <c r="RQJ87" s="14"/>
      <c r="RQK87" s="12"/>
      <c r="RQL87" s="12"/>
      <c r="RQM87" s="12"/>
      <c r="RQN87" s="12"/>
      <c r="RQO87" s="12"/>
      <c r="RQP87" s="12"/>
      <c r="RQQ87" s="12"/>
      <c r="RQR87" s="12"/>
      <c r="RQS87" s="12"/>
      <c r="RQT87" s="12"/>
      <c r="RQU87" s="12"/>
      <c r="RQV87" s="12"/>
      <c r="RQW87" s="11"/>
      <c r="RQX87" s="15"/>
      <c r="RQY87" s="13"/>
      <c r="RQZ87" s="14"/>
      <c r="RRA87" s="14"/>
      <c r="RRB87" s="12"/>
      <c r="RRC87" s="12"/>
      <c r="RRD87" s="12"/>
      <c r="RRE87" s="12"/>
      <c r="RRF87" s="12"/>
      <c r="RRG87" s="12"/>
      <c r="RRH87" s="12"/>
      <c r="RRI87" s="12"/>
      <c r="RRJ87" s="12"/>
      <c r="RRK87" s="12"/>
      <c r="RRL87" s="12"/>
      <c r="RRM87" s="12"/>
      <c r="RRN87" s="11"/>
      <c r="RRO87" s="15"/>
      <c r="RRP87" s="13"/>
      <c r="RRQ87" s="14"/>
      <c r="RRR87" s="14"/>
      <c r="RRS87" s="12"/>
      <c r="RRT87" s="12"/>
      <c r="RRU87" s="12"/>
      <c r="RRV87" s="12"/>
      <c r="RRW87" s="12"/>
      <c r="RRX87" s="12"/>
      <c r="RRY87" s="12"/>
      <c r="RRZ87" s="12"/>
      <c r="RSA87" s="12"/>
      <c r="RSB87" s="12"/>
      <c r="RSC87" s="12"/>
      <c r="RSD87" s="12"/>
      <c r="RSE87" s="11"/>
      <c r="RSF87" s="15"/>
      <c r="RSG87" s="13"/>
      <c r="RSH87" s="14"/>
      <c r="RSI87" s="14"/>
      <c r="RSJ87" s="12"/>
      <c r="RSK87" s="12"/>
      <c r="RSL87" s="12"/>
      <c r="RSM87" s="12"/>
      <c r="RSN87" s="12"/>
      <c r="RSO87" s="12"/>
      <c r="RSP87" s="12"/>
      <c r="RSQ87" s="12"/>
      <c r="RSR87" s="12"/>
      <c r="RSS87" s="12"/>
      <c r="RST87" s="12"/>
      <c r="RSU87" s="12"/>
      <c r="RSV87" s="11"/>
      <c r="RSW87" s="15"/>
      <c r="RSX87" s="13"/>
      <c r="RSY87" s="14"/>
      <c r="RSZ87" s="14"/>
      <c r="RTA87" s="12"/>
      <c r="RTB87" s="12"/>
      <c r="RTC87" s="12"/>
      <c r="RTD87" s="12"/>
      <c r="RTE87" s="12"/>
      <c r="RTF87" s="12"/>
      <c r="RTG87" s="12"/>
      <c r="RTH87" s="12"/>
      <c r="RTI87" s="12"/>
      <c r="RTJ87" s="12"/>
      <c r="RTK87" s="12"/>
      <c r="RTL87" s="12"/>
      <c r="RTM87" s="11"/>
      <c r="RTN87" s="15"/>
      <c r="RTO87" s="13"/>
      <c r="RTP87" s="14"/>
      <c r="RTQ87" s="14"/>
      <c r="RTR87" s="12"/>
      <c r="RTS87" s="12"/>
      <c r="RTT87" s="12"/>
      <c r="RTU87" s="12"/>
      <c r="RTV87" s="12"/>
      <c r="RTW87" s="12"/>
      <c r="RTX87" s="12"/>
      <c r="RTY87" s="12"/>
      <c r="RTZ87" s="12"/>
      <c r="RUA87" s="12"/>
      <c r="RUB87" s="12"/>
      <c r="RUC87" s="12"/>
      <c r="RUD87" s="11"/>
      <c r="RUE87" s="15"/>
      <c r="RUF87" s="13"/>
      <c r="RUG87" s="14"/>
      <c r="RUH87" s="14"/>
      <c r="RUI87" s="12"/>
      <c r="RUJ87" s="12"/>
      <c r="RUK87" s="12"/>
      <c r="RUL87" s="12"/>
      <c r="RUM87" s="12"/>
      <c r="RUN87" s="12"/>
      <c r="RUO87" s="12"/>
      <c r="RUP87" s="12"/>
      <c r="RUQ87" s="12"/>
      <c r="RUR87" s="12"/>
      <c r="RUS87" s="12"/>
      <c r="RUT87" s="12"/>
      <c r="RUU87" s="11"/>
      <c r="RUV87" s="15"/>
      <c r="RUW87" s="13"/>
      <c r="RUX87" s="14"/>
      <c r="RUY87" s="14"/>
      <c r="RUZ87" s="12"/>
      <c r="RVA87" s="12"/>
      <c r="RVB87" s="12"/>
      <c r="RVC87" s="12"/>
      <c r="RVD87" s="12"/>
      <c r="RVE87" s="12"/>
      <c r="RVF87" s="12"/>
      <c r="RVG87" s="12"/>
      <c r="RVH87" s="12"/>
      <c r="RVI87" s="12"/>
      <c r="RVJ87" s="12"/>
      <c r="RVK87" s="12"/>
      <c r="RVL87" s="11"/>
      <c r="RVM87" s="15"/>
      <c r="RVN87" s="13"/>
      <c r="RVO87" s="14"/>
      <c r="RVP87" s="14"/>
      <c r="RVQ87" s="12"/>
      <c r="RVR87" s="12"/>
      <c r="RVS87" s="12"/>
      <c r="RVT87" s="12"/>
      <c r="RVU87" s="12"/>
      <c r="RVV87" s="12"/>
      <c r="RVW87" s="12"/>
      <c r="RVX87" s="12"/>
      <c r="RVY87" s="12"/>
      <c r="RVZ87" s="12"/>
      <c r="RWA87" s="12"/>
      <c r="RWB87" s="12"/>
      <c r="RWC87" s="11"/>
      <c r="RWD87" s="15"/>
      <c r="RWE87" s="13"/>
      <c r="RWF87" s="14"/>
      <c r="RWG87" s="14"/>
      <c r="RWH87" s="12"/>
      <c r="RWI87" s="12"/>
      <c r="RWJ87" s="12"/>
      <c r="RWK87" s="12"/>
      <c r="RWL87" s="12"/>
      <c r="RWM87" s="12"/>
      <c r="RWN87" s="12"/>
      <c r="RWO87" s="12"/>
      <c r="RWP87" s="12"/>
      <c r="RWQ87" s="12"/>
      <c r="RWR87" s="12"/>
      <c r="RWS87" s="12"/>
      <c r="RWT87" s="11"/>
      <c r="RWU87" s="15"/>
      <c r="RWV87" s="13"/>
      <c r="RWW87" s="14"/>
      <c r="RWX87" s="14"/>
      <c r="RWY87" s="12"/>
      <c r="RWZ87" s="12"/>
      <c r="RXA87" s="12"/>
      <c r="RXB87" s="12"/>
      <c r="RXC87" s="12"/>
      <c r="RXD87" s="12"/>
      <c r="RXE87" s="12"/>
      <c r="RXF87" s="12"/>
      <c r="RXG87" s="12"/>
      <c r="RXH87" s="12"/>
      <c r="RXI87" s="12"/>
      <c r="RXJ87" s="12"/>
      <c r="RXK87" s="11"/>
      <c r="RXL87" s="15"/>
      <c r="RXM87" s="13"/>
      <c r="RXN87" s="14"/>
      <c r="RXO87" s="14"/>
      <c r="RXP87" s="12"/>
      <c r="RXQ87" s="12"/>
      <c r="RXR87" s="12"/>
      <c r="RXS87" s="12"/>
      <c r="RXT87" s="12"/>
      <c r="RXU87" s="12"/>
      <c r="RXV87" s="12"/>
      <c r="RXW87" s="12"/>
      <c r="RXX87" s="12"/>
      <c r="RXY87" s="12"/>
      <c r="RXZ87" s="12"/>
      <c r="RYA87" s="12"/>
      <c r="RYB87" s="11"/>
      <c r="RYC87" s="15"/>
      <c r="RYD87" s="13"/>
      <c r="RYE87" s="14"/>
      <c r="RYF87" s="14"/>
      <c r="RYG87" s="12"/>
      <c r="RYH87" s="12"/>
      <c r="RYI87" s="12"/>
      <c r="RYJ87" s="12"/>
      <c r="RYK87" s="12"/>
      <c r="RYL87" s="12"/>
      <c r="RYM87" s="12"/>
      <c r="RYN87" s="12"/>
      <c r="RYO87" s="12"/>
      <c r="RYP87" s="12"/>
      <c r="RYQ87" s="12"/>
      <c r="RYR87" s="12"/>
      <c r="RYS87" s="11"/>
      <c r="RYT87" s="15"/>
      <c r="RYU87" s="13"/>
      <c r="RYV87" s="14"/>
      <c r="RYW87" s="14"/>
      <c r="RYX87" s="12"/>
      <c r="RYY87" s="12"/>
      <c r="RYZ87" s="12"/>
      <c r="RZA87" s="12"/>
      <c r="RZB87" s="12"/>
      <c r="RZC87" s="12"/>
      <c r="RZD87" s="12"/>
      <c r="RZE87" s="12"/>
      <c r="RZF87" s="12"/>
      <c r="RZG87" s="12"/>
      <c r="RZH87" s="12"/>
      <c r="RZI87" s="12"/>
      <c r="RZJ87" s="11"/>
      <c r="RZK87" s="15"/>
      <c r="RZL87" s="13"/>
      <c r="RZM87" s="14"/>
      <c r="RZN87" s="14"/>
      <c r="RZO87" s="12"/>
      <c r="RZP87" s="12"/>
      <c r="RZQ87" s="12"/>
      <c r="RZR87" s="12"/>
      <c r="RZS87" s="12"/>
      <c r="RZT87" s="12"/>
      <c r="RZU87" s="12"/>
      <c r="RZV87" s="12"/>
      <c r="RZW87" s="12"/>
      <c r="RZX87" s="12"/>
      <c r="RZY87" s="12"/>
      <c r="RZZ87" s="12"/>
      <c r="SAA87" s="11"/>
      <c r="SAB87" s="15"/>
      <c r="SAC87" s="13"/>
      <c r="SAD87" s="14"/>
      <c r="SAE87" s="14"/>
      <c r="SAF87" s="12"/>
      <c r="SAG87" s="12"/>
      <c r="SAH87" s="12"/>
      <c r="SAI87" s="12"/>
      <c r="SAJ87" s="12"/>
      <c r="SAK87" s="12"/>
      <c r="SAL87" s="12"/>
      <c r="SAM87" s="12"/>
      <c r="SAN87" s="12"/>
      <c r="SAO87" s="12"/>
      <c r="SAP87" s="12"/>
      <c r="SAQ87" s="12"/>
      <c r="SAR87" s="11"/>
      <c r="SAS87" s="15"/>
      <c r="SAT87" s="13"/>
      <c r="SAU87" s="14"/>
      <c r="SAV87" s="14"/>
      <c r="SAW87" s="12"/>
      <c r="SAX87" s="12"/>
      <c r="SAY87" s="12"/>
      <c r="SAZ87" s="12"/>
      <c r="SBA87" s="12"/>
      <c r="SBB87" s="12"/>
      <c r="SBC87" s="12"/>
      <c r="SBD87" s="12"/>
      <c r="SBE87" s="12"/>
      <c r="SBF87" s="12"/>
      <c r="SBG87" s="12"/>
      <c r="SBH87" s="12"/>
      <c r="SBI87" s="11"/>
      <c r="SBJ87" s="15"/>
      <c r="SBK87" s="13"/>
      <c r="SBL87" s="14"/>
      <c r="SBM87" s="14"/>
      <c r="SBN87" s="12"/>
      <c r="SBO87" s="12"/>
      <c r="SBP87" s="12"/>
      <c r="SBQ87" s="12"/>
      <c r="SBR87" s="12"/>
      <c r="SBS87" s="12"/>
      <c r="SBT87" s="12"/>
      <c r="SBU87" s="12"/>
      <c r="SBV87" s="12"/>
      <c r="SBW87" s="12"/>
      <c r="SBX87" s="12"/>
      <c r="SBY87" s="12"/>
      <c r="SBZ87" s="11"/>
      <c r="SCA87" s="15"/>
      <c r="SCB87" s="13"/>
      <c r="SCC87" s="14"/>
      <c r="SCD87" s="14"/>
      <c r="SCE87" s="12"/>
      <c r="SCF87" s="12"/>
      <c r="SCG87" s="12"/>
      <c r="SCH87" s="12"/>
      <c r="SCI87" s="12"/>
      <c r="SCJ87" s="12"/>
      <c r="SCK87" s="12"/>
      <c r="SCL87" s="12"/>
      <c r="SCM87" s="12"/>
      <c r="SCN87" s="12"/>
      <c r="SCO87" s="12"/>
      <c r="SCP87" s="12"/>
      <c r="SCQ87" s="11"/>
      <c r="SCR87" s="15"/>
      <c r="SCS87" s="13"/>
      <c r="SCT87" s="14"/>
      <c r="SCU87" s="14"/>
      <c r="SCV87" s="12"/>
      <c r="SCW87" s="12"/>
      <c r="SCX87" s="12"/>
      <c r="SCY87" s="12"/>
      <c r="SCZ87" s="12"/>
      <c r="SDA87" s="12"/>
      <c r="SDB87" s="12"/>
      <c r="SDC87" s="12"/>
      <c r="SDD87" s="12"/>
      <c r="SDE87" s="12"/>
      <c r="SDF87" s="12"/>
      <c r="SDG87" s="12"/>
      <c r="SDH87" s="11"/>
      <c r="SDI87" s="15"/>
      <c r="SDJ87" s="13"/>
      <c r="SDK87" s="14"/>
      <c r="SDL87" s="14"/>
      <c r="SDM87" s="12"/>
      <c r="SDN87" s="12"/>
      <c r="SDO87" s="12"/>
      <c r="SDP87" s="12"/>
      <c r="SDQ87" s="12"/>
      <c r="SDR87" s="12"/>
      <c r="SDS87" s="12"/>
      <c r="SDT87" s="12"/>
      <c r="SDU87" s="12"/>
      <c r="SDV87" s="12"/>
      <c r="SDW87" s="12"/>
      <c r="SDX87" s="12"/>
      <c r="SDY87" s="11"/>
      <c r="SDZ87" s="15"/>
      <c r="SEA87" s="13"/>
      <c r="SEB87" s="14"/>
      <c r="SEC87" s="14"/>
      <c r="SED87" s="12"/>
      <c r="SEE87" s="12"/>
      <c r="SEF87" s="12"/>
      <c r="SEG87" s="12"/>
      <c r="SEH87" s="12"/>
      <c r="SEI87" s="12"/>
      <c r="SEJ87" s="12"/>
      <c r="SEK87" s="12"/>
      <c r="SEL87" s="12"/>
      <c r="SEM87" s="12"/>
      <c r="SEN87" s="12"/>
      <c r="SEO87" s="12"/>
      <c r="SEP87" s="11"/>
      <c r="SEQ87" s="15"/>
      <c r="SER87" s="13"/>
      <c r="SES87" s="14"/>
      <c r="SET87" s="14"/>
      <c r="SEU87" s="12"/>
      <c r="SEV87" s="12"/>
      <c r="SEW87" s="12"/>
      <c r="SEX87" s="12"/>
      <c r="SEY87" s="12"/>
      <c r="SEZ87" s="12"/>
      <c r="SFA87" s="12"/>
      <c r="SFB87" s="12"/>
      <c r="SFC87" s="12"/>
      <c r="SFD87" s="12"/>
      <c r="SFE87" s="12"/>
      <c r="SFF87" s="12"/>
      <c r="SFG87" s="11"/>
      <c r="SFH87" s="15"/>
      <c r="SFI87" s="13"/>
      <c r="SFJ87" s="14"/>
      <c r="SFK87" s="14"/>
      <c r="SFL87" s="12"/>
      <c r="SFM87" s="12"/>
      <c r="SFN87" s="12"/>
      <c r="SFO87" s="12"/>
      <c r="SFP87" s="12"/>
      <c r="SFQ87" s="12"/>
      <c r="SFR87" s="12"/>
      <c r="SFS87" s="12"/>
      <c r="SFT87" s="12"/>
      <c r="SFU87" s="12"/>
      <c r="SFV87" s="12"/>
      <c r="SFW87" s="12"/>
      <c r="SFX87" s="11"/>
      <c r="SFY87" s="15"/>
      <c r="SFZ87" s="13"/>
      <c r="SGA87" s="14"/>
      <c r="SGB87" s="14"/>
      <c r="SGC87" s="12"/>
      <c r="SGD87" s="12"/>
      <c r="SGE87" s="12"/>
      <c r="SGF87" s="12"/>
      <c r="SGG87" s="12"/>
      <c r="SGH87" s="12"/>
      <c r="SGI87" s="12"/>
      <c r="SGJ87" s="12"/>
      <c r="SGK87" s="12"/>
      <c r="SGL87" s="12"/>
      <c r="SGM87" s="12"/>
      <c r="SGN87" s="12"/>
      <c r="SGO87" s="11"/>
      <c r="SGP87" s="15"/>
      <c r="SGQ87" s="13"/>
      <c r="SGR87" s="14"/>
      <c r="SGS87" s="14"/>
      <c r="SGT87" s="12"/>
      <c r="SGU87" s="12"/>
      <c r="SGV87" s="12"/>
      <c r="SGW87" s="12"/>
      <c r="SGX87" s="12"/>
      <c r="SGY87" s="12"/>
      <c r="SGZ87" s="12"/>
      <c r="SHA87" s="12"/>
      <c r="SHB87" s="12"/>
      <c r="SHC87" s="12"/>
      <c r="SHD87" s="12"/>
      <c r="SHE87" s="12"/>
      <c r="SHF87" s="11"/>
      <c r="SHG87" s="15"/>
      <c r="SHH87" s="13"/>
      <c r="SHI87" s="14"/>
      <c r="SHJ87" s="14"/>
      <c r="SHK87" s="12"/>
      <c r="SHL87" s="12"/>
      <c r="SHM87" s="12"/>
      <c r="SHN87" s="12"/>
      <c r="SHO87" s="12"/>
      <c r="SHP87" s="12"/>
      <c r="SHQ87" s="12"/>
      <c r="SHR87" s="12"/>
      <c r="SHS87" s="12"/>
      <c r="SHT87" s="12"/>
      <c r="SHU87" s="12"/>
      <c r="SHV87" s="12"/>
      <c r="SHW87" s="11"/>
      <c r="SHX87" s="15"/>
      <c r="SHY87" s="13"/>
      <c r="SHZ87" s="14"/>
      <c r="SIA87" s="14"/>
      <c r="SIB87" s="12"/>
      <c r="SIC87" s="12"/>
      <c r="SID87" s="12"/>
      <c r="SIE87" s="12"/>
      <c r="SIF87" s="12"/>
      <c r="SIG87" s="12"/>
      <c r="SIH87" s="12"/>
      <c r="SII87" s="12"/>
      <c r="SIJ87" s="12"/>
      <c r="SIK87" s="12"/>
      <c r="SIL87" s="12"/>
      <c r="SIM87" s="12"/>
      <c r="SIN87" s="11"/>
      <c r="SIO87" s="15"/>
      <c r="SIP87" s="13"/>
      <c r="SIQ87" s="14"/>
      <c r="SIR87" s="14"/>
      <c r="SIS87" s="12"/>
      <c r="SIT87" s="12"/>
      <c r="SIU87" s="12"/>
      <c r="SIV87" s="12"/>
      <c r="SIW87" s="12"/>
      <c r="SIX87" s="12"/>
      <c r="SIY87" s="12"/>
      <c r="SIZ87" s="12"/>
      <c r="SJA87" s="12"/>
      <c r="SJB87" s="12"/>
      <c r="SJC87" s="12"/>
      <c r="SJD87" s="12"/>
      <c r="SJE87" s="11"/>
      <c r="SJF87" s="15"/>
      <c r="SJG87" s="13"/>
      <c r="SJH87" s="14"/>
      <c r="SJI87" s="14"/>
      <c r="SJJ87" s="12"/>
      <c r="SJK87" s="12"/>
      <c r="SJL87" s="12"/>
      <c r="SJM87" s="12"/>
      <c r="SJN87" s="12"/>
      <c r="SJO87" s="12"/>
      <c r="SJP87" s="12"/>
      <c r="SJQ87" s="12"/>
      <c r="SJR87" s="12"/>
      <c r="SJS87" s="12"/>
      <c r="SJT87" s="12"/>
      <c r="SJU87" s="12"/>
      <c r="SJV87" s="11"/>
      <c r="SJW87" s="15"/>
      <c r="SJX87" s="13"/>
      <c r="SJY87" s="14"/>
      <c r="SJZ87" s="14"/>
      <c r="SKA87" s="12"/>
      <c r="SKB87" s="12"/>
      <c r="SKC87" s="12"/>
      <c r="SKD87" s="12"/>
      <c r="SKE87" s="12"/>
      <c r="SKF87" s="12"/>
      <c r="SKG87" s="12"/>
      <c r="SKH87" s="12"/>
      <c r="SKI87" s="12"/>
      <c r="SKJ87" s="12"/>
      <c r="SKK87" s="12"/>
      <c r="SKL87" s="12"/>
      <c r="SKM87" s="11"/>
      <c r="SKN87" s="15"/>
      <c r="SKO87" s="13"/>
      <c r="SKP87" s="14"/>
      <c r="SKQ87" s="14"/>
      <c r="SKR87" s="12"/>
      <c r="SKS87" s="12"/>
      <c r="SKT87" s="12"/>
      <c r="SKU87" s="12"/>
      <c r="SKV87" s="12"/>
      <c r="SKW87" s="12"/>
      <c r="SKX87" s="12"/>
      <c r="SKY87" s="12"/>
      <c r="SKZ87" s="12"/>
      <c r="SLA87" s="12"/>
      <c r="SLB87" s="12"/>
      <c r="SLC87" s="12"/>
      <c r="SLD87" s="11"/>
      <c r="SLE87" s="15"/>
      <c r="SLF87" s="13"/>
      <c r="SLG87" s="14"/>
      <c r="SLH87" s="14"/>
      <c r="SLI87" s="12"/>
      <c r="SLJ87" s="12"/>
      <c r="SLK87" s="12"/>
      <c r="SLL87" s="12"/>
      <c r="SLM87" s="12"/>
      <c r="SLN87" s="12"/>
      <c r="SLO87" s="12"/>
      <c r="SLP87" s="12"/>
      <c r="SLQ87" s="12"/>
      <c r="SLR87" s="12"/>
      <c r="SLS87" s="12"/>
      <c r="SLT87" s="12"/>
      <c r="SLU87" s="11"/>
      <c r="SLV87" s="15"/>
      <c r="SLW87" s="13"/>
      <c r="SLX87" s="14"/>
      <c r="SLY87" s="14"/>
      <c r="SLZ87" s="12"/>
      <c r="SMA87" s="12"/>
      <c r="SMB87" s="12"/>
      <c r="SMC87" s="12"/>
      <c r="SMD87" s="12"/>
      <c r="SME87" s="12"/>
      <c r="SMF87" s="12"/>
      <c r="SMG87" s="12"/>
      <c r="SMH87" s="12"/>
      <c r="SMI87" s="12"/>
      <c r="SMJ87" s="12"/>
      <c r="SMK87" s="12"/>
      <c r="SML87" s="11"/>
      <c r="SMM87" s="15"/>
      <c r="SMN87" s="13"/>
      <c r="SMO87" s="14"/>
      <c r="SMP87" s="14"/>
      <c r="SMQ87" s="12"/>
      <c r="SMR87" s="12"/>
      <c r="SMS87" s="12"/>
      <c r="SMT87" s="12"/>
      <c r="SMU87" s="12"/>
      <c r="SMV87" s="12"/>
      <c r="SMW87" s="12"/>
      <c r="SMX87" s="12"/>
      <c r="SMY87" s="12"/>
      <c r="SMZ87" s="12"/>
      <c r="SNA87" s="12"/>
      <c r="SNB87" s="12"/>
      <c r="SNC87" s="11"/>
      <c r="SND87" s="15"/>
      <c r="SNE87" s="13"/>
      <c r="SNF87" s="14"/>
      <c r="SNG87" s="14"/>
      <c r="SNH87" s="12"/>
      <c r="SNI87" s="12"/>
      <c r="SNJ87" s="12"/>
      <c r="SNK87" s="12"/>
      <c r="SNL87" s="12"/>
      <c r="SNM87" s="12"/>
      <c r="SNN87" s="12"/>
      <c r="SNO87" s="12"/>
      <c r="SNP87" s="12"/>
      <c r="SNQ87" s="12"/>
      <c r="SNR87" s="12"/>
      <c r="SNS87" s="12"/>
      <c r="SNT87" s="11"/>
      <c r="SNU87" s="15"/>
      <c r="SNV87" s="13"/>
      <c r="SNW87" s="14"/>
      <c r="SNX87" s="14"/>
      <c r="SNY87" s="12"/>
      <c r="SNZ87" s="12"/>
      <c r="SOA87" s="12"/>
      <c r="SOB87" s="12"/>
      <c r="SOC87" s="12"/>
      <c r="SOD87" s="12"/>
      <c r="SOE87" s="12"/>
      <c r="SOF87" s="12"/>
      <c r="SOG87" s="12"/>
      <c r="SOH87" s="12"/>
      <c r="SOI87" s="12"/>
      <c r="SOJ87" s="12"/>
      <c r="SOK87" s="11"/>
      <c r="SOL87" s="15"/>
      <c r="SOM87" s="13"/>
      <c r="SON87" s="14"/>
      <c r="SOO87" s="14"/>
      <c r="SOP87" s="12"/>
      <c r="SOQ87" s="12"/>
      <c r="SOR87" s="12"/>
      <c r="SOS87" s="12"/>
      <c r="SOT87" s="12"/>
      <c r="SOU87" s="12"/>
      <c r="SOV87" s="12"/>
      <c r="SOW87" s="12"/>
      <c r="SOX87" s="12"/>
      <c r="SOY87" s="12"/>
      <c r="SOZ87" s="12"/>
      <c r="SPA87" s="12"/>
      <c r="SPB87" s="11"/>
      <c r="SPC87" s="15"/>
      <c r="SPD87" s="13"/>
      <c r="SPE87" s="14"/>
      <c r="SPF87" s="14"/>
      <c r="SPG87" s="12"/>
      <c r="SPH87" s="12"/>
      <c r="SPI87" s="12"/>
      <c r="SPJ87" s="12"/>
      <c r="SPK87" s="12"/>
      <c r="SPL87" s="12"/>
      <c r="SPM87" s="12"/>
      <c r="SPN87" s="12"/>
      <c r="SPO87" s="12"/>
      <c r="SPP87" s="12"/>
      <c r="SPQ87" s="12"/>
      <c r="SPR87" s="12"/>
      <c r="SPS87" s="11"/>
      <c r="SPT87" s="15"/>
      <c r="SPU87" s="13"/>
      <c r="SPV87" s="14"/>
      <c r="SPW87" s="14"/>
      <c r="SPX87" s="12"/>
      <c r="SPY87" s="12"/>
      <c r="SPZ87" s="12"/>
      <c r="SQA87" s="12"/>
      <c r="SQB87" s="12"/>
      <c r="SQC87" s="12"/>
      <c r="SQD87" s="12"/>
      <c r="SQE87" s="12"/>
      <c r="SQF87" s="12"/>
      <c r="SQG87" s="12"/>
      <c r="SQH87" s="12"/>
      <c r="SQI87" s="12"/>
      <c r="SQJ87" s="11"/>
      <c r="SQK87" s="15"/>
      <c r="SQL87" s="13"/>
      <c r="SQM87" s="14"/>
      <c r="SQN87" s="14"/>
      <c r="SQO87" s="12"/>
      <c r="SQP87" s="12"/>
      <c r="SQQ87" s="12"/>
      <c r="SQR87" s="12"/>
      <c r="SQS87" s="12"/>
      <c r="SQT87" s="12"/>
      <c r="SQU87" s="12"/>
      <c r="SQV87" s="12"/>
      <c r="SQW87" s="12"/>
      <c r="SQX87" s="12"/>
      <c r="SQY87" s="12"/>
      <c r="SQZ87" s="12"/>
      <c r="SRA87" s="11"/>
      <c r="SRB87" s="15"/>
      <c r="SRC87" s="13"/>
      <c r="SRD87" s="14"/>
      <c r="SRE87" s="14"/>
      <c r="SRF87" s="12"/>
      <c r="SRG87" s="12"/>
      <c r="SRH87" s="12"/>
      <c r="SRI87" s="12"/>
      <c r="SRJ87" s="12"/>
      <c r="SRK87" s="12"/>
      <c r="SRL87" s="12"/>
      <c r="SRM87" s="12"/>
      <c r="SRN87" s="12"/>
      <c r="SRO87" s="12"/>
      <c r="SRP87" s="12"/>
      <c r="SRQ87" s="12"/>
      <c r="SRR87" s="11"/>
      <c r="SRS87" s="15"/>
      <c r="SRT87" s="13"/>
      <c r="SRU87" s="14"/>
      <c r="SRV87" s="14"/>
      <c r="SRW87" s="12"/>
      <c r="SRX87" s="12"/>
      <c r="SRY87" s="12"/>
      <c r="SRZ87" s="12"/>
      <c r="SSA87" s="12"/>
      <c r="SSB87" s="12"/>
      <c r="SSC87" s="12"/>
      <c r="SSD87" s="12"/>
      <c r="SSE87" s="12"/>
      <c r="SSF87" s="12"/>
      <c r="SSG87" s="12"/>
      <c r="SSH87" s="12"/>
      <c r="SSI87" s="11"/>
      <c r="SSJ87" s="15"/>
      <c r="SSK87" s="13"/>
      <c r="SSL87" s="14"/>
      <c r="SSM87" s="14"/>
      <c r="SSN87" s="12"/>
      <c r="SSO87" s="12"/>
      <c r="SSP87" s="12"/>
      <c r="SSQ87" s="12"/>
      <c r="SSR87" s="12"/>
      <c r="SSS87" s="12"/>
      <c r="SST87" s="12"/>
      <c r="SSU87" s="12"/>
      <c r="SSV87" s="12"/>
      <c r="SSW87" s="12"/>
      <c r="SSX87" s="12"/>
      <c r="SSY87" s="12"/>
      <c r="SSZ87" s="11"/>
      <c r="STA87" s="15"/>
      <c r="STB87" s="13"/>
      <c r="STC87" s="14"/>
      <c r="STD87" s="14"/>
      <c r="STE87" s="12"/>
      <c r="STF87" s="12"/>
      <c r="STG87" s="12"/>
      <c r="STH87" s="12"/>
      <c r="STI87" s="12"/>
      <c r="STJ87" s="12"/>
      <c r="STK87" s="12"/>
      <c r="STL87" s="12"/>
      <c r="STM87" s="12"/>
      <c r="STN87" s="12"/>
      <c r="STO87" s="12"/>
      <c r="STP87" s="12"/>
      <c r="STQ87" s="11"/>
      <c r="STR87" s="15"/>
      <c r="STS87" s="13"/>
      <c r="STT87" s="14"/>
      <c r="STU87" s="14"/>
      <c r="STV87" s="12"/>
      <c r="STW87" s="12"/>
      <c r="STX87" s="12"/>
      <c r="STY87" s="12"/>
      <c r="STZ87" s="12"/>
      <c r="SUA87" s="12"/>
      <c r="SUB87" s="12"/>
      <c r="SUC87" s="12"/>
      <c r="SUD87" s="12"/>
      <c r="SUE87" s="12"/>
      <c r="SUF87" s="12"/>
      <c r="SUG87" s="12"/>
      <c r="SUH87" s="11"/>
      <c r="SUI87" s="15"/>
      <c r="SUJ87" s="13"/>
      <c r="SUK87" s="14"/>
      <c r="SUL87" s="14"/>
      <c r="SUM87" s="12"/>
      <c r="SUN87" s="12"/>
      <c r="SUO87" s="12"/>
      <c r="SUP87" s="12"/>
      <c r="SUQ87" s="12"/>
      <c r="SUR87" s="12"/>
      <c r="SUS87" s="12"/>
      <c r="SUT87" s="12"/>
      <c r="SUU87" s="12"/>
      <c r="SUV87" s="12"/>
      <c r="SUW87" s="12"/>
      <c r="SUX87" s="12"/>
      <c r="SUY87" s="11"/>
      <c r="SUZ87" s="15"/>
      <c r="SVA87" s="13"/>
      <c r="SVB87" s="14"/>
      <c r="SVC87" s="14"/>
      <c r="SVD87" s="12"/>
      <c r="SVE87" s="12"/>
      <c r="SVF87" s="12"/>
      <c r="SVG87" s="12"/>
      <c r="SVH87" s="12"/>
      <c r="SVI87" s="12"/>
      <c r="SVJ87" s="12"/>
      <c r="SVK87" s="12"/>
      <c r="SVL87" s="12"/>
      <c r="SVM87" s="12"/>
      <c r="SVN87" s="12"/>
      <c r="SVO87" s="12"/>
      <c r="SVP87" s="11"/>
      <c r="SVQ87" s="15"/>
      <c r="SVR87" s="13"/>
      <c r="SVS87" s="14"/>
      <c r="SVT87" s="14"/>
      <c r="SVU87" s="12"/>
      <c r="SVV87" s="12"/>
      <c r="SVW87" s="12"/>
      <c r="SVX87" s="12"/>
      <c r="SVY87" s="12"/>
      <c r="SVZ87" s="12"/>
      <c r="SWA87" s="12"/>
      <c r="SWB87" s="12"/>
      <c r="SWC87" s="12"/>
      <c r="SWD87" s="12"/>
      <c r="SWE87" s="12"/>
      <c r="SWF87" s="12"/>
      <c r="SWG87" s="11"/>
      <c r="SWH87" s="15"/>
      <c r="SWI87" s="13"/>
      <c r="SWJ87" s="14"/>
      <c r="SWK87" s="14"/>
      <c r="SWL87" s="12"/>
      <c r="SWM87" s="12"/>
      <c r="SWN87" s="12"/>
      <c r="SWO87" s="12"/>
      <c r="SWP87" s="12"/>
      <c r="SWQ87" s="12"/>
      <c r="SWR87" s="12"/>
      <c r="SWS87" s="12"/>
      <c r="SWT87" s="12"/>
      <c r="SWU87" s="12"/>
      <c r="SWV87" s="12"/>
      <c r="SWW87" s="12"/>
      <c r="SWX87" s="11"/>
      <c r="SWY87" s="15"/>
      <c r="SWZ87" s="13"/>
      <c r="SXA87" s="14"/>
      <c r="SXB87" s="14"/>
      <c r="SXC87" s="12"/>
      <c r="SXD87" s="12"/>
      <c r="SXE87" s="12"/>
      <c r="SXF87" s="12"/>
      <c r="SXG87" s="12"/>
      <c r="SXH87" s="12"/>
      <c r="SXI87" s="12"/>
      <c r="SXJ87" s="12"/>
      <c r="SXK87" s="12"/>
      <c r="SXL87" s="12"/>
      <c r="SXM87" s="12"/>
      <c r="SXN87" s="12"/>
      <c r="SXO87" s="11"/>
      <c r="SXP87" s="15"/>
      <c r="SXQ87" s="13"/>
      <c r="SXR87" s="14"/>
      <c r="SXS87" s="14"/>
      <c r="SXT87" s="12"/>
      <c r="SXU87" s="12"/>
      <c r="SXV87" s="12"/>
      <c r="SXW87" s="12"/>
      <c r="SXX87" s="12"/>
      <c r="SXY87" s="12"/>
      <c r="SXZ87" s="12"/>
      <c r="SYA87" s="12"/>
      <c r="SYB87" s="12"/>
      <c r="SYC87" s="12"/>
      <c r="SYD87" s="12"/>
      <c r="SYE87" s="12"/>
      <c r="SYF87" s="11"/>
      <c r="SYG87" s="15"/>
      <c r="SYH87" s="13"/>
      <c r="SYI87" s="14"/>
      <c r="SYJ87" s="14"/>
      <c r="SYK87" s="12"/>
      <c r="SYL87" s="12"/>
      <c r="SYM87" s="12"/>
      <c r="SYN87" s="12"/>
      <c r="SYO87" s="12"/>
      <c r="SYP87" s="12"/>
      <c r="SYQ87" s="12"/>
      <c r="SYR87" s="12"/>
      <c r="SYS87" s="12"/>
      <c r="SYT87" s="12"/>
      <c r="SYU87" s="12"/>
      <c r="SYV87" s="12"/>
      <c r="SYW87" s="11"/>
      <c r="SYX87" s="15"/>
      <c r="SYY87" s="13"/>
      <c r="SYZ87" s="14"/>
      <c r="SZA87" s="14"/>
      <c r="SZB87" s="12"/>
      <c r="SZC87" s="12"/>
      <c r="SZD87" s="12"/>
      <c r="SZE87" s="12"/>
      <c r="SZF87" s="12"/>
      <c r="SZG87" s="12"/>
      <c r="SZH87" s="12"/>
      <c r="SZI87" s="12"/>
      <c r="SZJ87" s="12"/>
      <c r="SZK87" s="12"/>
      <c r="SZL87" s="12"/>
      <c r="SZM87" s="12"/>
      <c r="SZN87" s="11"/>
      <c r="SZO87" s="15"/>
      <c r="SZP87" s="13"/>
      <c r="SZQ87" s="14"/>
      <c r="SZR87" s="14"/>
      <c r="SZS87" s="12"/>
      <c r="SZT87" s="12"/>
      <c r="SZU87" s="12"/>
      <c r="SZV87" s="12"/>
      <c r="SZW87" s="12"/>
      <c r="SZX87" s="12"/>
      <c r="SZY87" s="12"/>
      <c r="SZZ87" s="12"/>
      <c r="TAA87" s="12"/>
      <c r="TAB87" s="12"/>
      <c r="TAC87" s="12"/>
      <c r="TAD87" s="12"/>
      <c r="TAE87" s="11"/>
      <c r="TAF87" s="15"/>
      <c r="TAG87" s="13"/>
      <c r="TAH87" s="14"/>
      <c r="TAI87" s="14"/>
      <c r="TAJ87" s="12"/>
      <c r="TAK87" s="12"/>
      <c r="TAL87" s="12"/>
      <c r="TAM87" s="12"/>
      <c r="TAN87" s="12"/>
      <c r="TAO87" s="12"/>
      <c r="TAP87" s="12"/>
      <c r="TAQ87" s="12"/>
      <c r="TAR87" s="12"/>
      <c r="TAS87" s="12"/>
      <c r="TAT87" s="12"/>
      <c r="TAU87" s="12"/>
      <c r="TAV87" s="11"/>
      <c r="TAW87" s="15"/>
      <c r="TAX87" s="13"/>
      <c r="TAY87" s="14"/>
      <c r="TAZ87" s="14"/>
      <c r="TBA87" s="12"/>
      <c r="TBB87" s="12"/>
      <c r="TBC87" s="12"/>
      <c r="TBD87" s="12"/>
      <c r="TBE87" s="12"/>
      <c r="TBF87" s="12"/>
      <c r="TBG87" s="12"/>
      <c r="TBH87" s="12"/>
      <c r="TBI87" s="12"/>
      <c r="TBJ87" s="12"/>
      <c r="TBK87" s="12"/>
      <c r="TBL87" s="12"/>
      <c r="TBM87" s="11"/>
      <c r="TBN87" s="15"/>
      <c r="TBO87" s="13"/>
      <c r="TBP87" s="14"/>
      <c r="TBQ87" s="14"/>
      <c r="TBR87" s="12"/>
      <c r="TBS87" s="12"/>
      <c r="TBT87" s="12"/>
      <c r="TBU87" s="12"/>
      <c r="TBV87" s="12"/>
      <c r="TBW87" s="12"/>
      <c r="TBX87" s="12"/>
      <c r="TBY87" s="12"/>
      <c r="TBZ87" s="12"/>
      <c r="TCA87" s="12"/>
      <c r="TCB87" s="12"/>
      <c r="TCC87" s="12"/>
      <c r="TCD87" s="11"/>
      <c r="TCE87" s="15"/>
      <c r="TCF87" s="13"/>
      <c r="TCG87" s="14"/>
      <c r="TCH87" s="14"/>
      <c r="TCI87" s="12"/>
      <c r="TCJ87" s="12"/>
      <c r="TCK87" s="12"/>
      <c r="TCL87" s="12"/>
      <c r="TCM87" s="12"/>
      <c r="TCN87" s="12"/>
      <c r="TCO87" s="12"/>
      <c r="TCP87" s="12"/>
      <c r="TCQ87" s="12"/>
      <c r="TCR87" s="12"/>
      <c r="TCS87" s="12"/>
      <c r="TCT87" s="12"/>
      <c r="TCU87" s="11"/>
      <c r="TCV87" s="15"/>
      <c r="TCW87" s="13"/>
      <c r="TCX87" s="14"/>
      <c r="TCY87" s="14"/>
      <c r="TCZ87" s="12"/>
      <c r="TDA87" s="12"/>
      <c r="TDB87" s="12"/>
      <c r="TDC87" s="12"/>
      <c r="TDD87" s="12"/>
      <c r="TDE87" s="12"/>
      <c r="TDF87" s="12"/>
      <c r="TDG87" s="12"/>
      <c r="TDH87" s="12"/>
      <c r="TDI87" s="12"/>
      <c r="TDJ87" s="12"/>
      <c r="TDK87" s="12"/>
      <c r="TDL87" s="11"/>
      <c r="TDM87" s="15"/>
      <c r="TDN87" s="13"/>
      <c r="TDO87" s="14"/>
      <c r="TDP87" s="14"/>
      <c r="TDQ87" s="12"/>
      <c r="TDR87" s="12"/>
      <c r="TDS87" s="12"/>
      <c r="TDT87" s="12"/>
      <c r="TDU87" s="12"/>
      <c r="TDV87" s="12"/>
      <c r="TDW87" s="12"/>
      <c r="TDX87" s="12"/>
      <c r="TDY87" s="12"/>
      <c r="TDZ87" s="12"/>
      <c r="TEA87" s="12"/>
      <c r="TEB87" s="12"/>
      <c r="TEC87" s="11"/>
      <c r="TED87" s="15"/>
      <c r="TEE87" s="13"/>
      <c r="TEF87" s="14"/>
      <c r="TEG87" s="14"/>
      <c r="TEH87" s="12"/>
      <c r="TEI87" s="12"/>
      <c r="TEJ87" s="12"/>
      <c r="TEK87" s="12"/>
      <c r="TEL87" s="12"/>
      <c r="TEM87" s="12"/>
      <c r="TEN87" s="12"/>
      <c r="TEO87" s="12"/>
      <c r="TEP87" s="12"/>
      <c r="TEQ87" s="12"/>
      <c r="TER87" s="12"/>
      <c r="TES87" s="12"/>
      <c r="TET87" s="11"/>
      <c r="TEU87" s="15"/>
      <c r="TEV87" s="13"/>
      <c r="TEW87" s="14"/>
      <c r="TEX87" s="14"/>
      <c r="TEY87" s="12"/>
      <c r="TEZ87" s="12"/>
      <c r="TFA87" s="12"/>
      <c r="TFB87" s="12"/>
      <c r="TFC87" s="12"/>
      <c r="TFD87" s="12"/>
      <c r="TFE87" s="12"/>
      <c r="TFF87" s="12"/>
      <c r="TFG87" s="12"/>
      <c r="TFH87" s="12"/>
      <c r="TFI87" s="12"/>
      <c r="TFJ87" s="12"/>
      <c r="TFK87" s="11"/>
      <c r="TFL87" s="15"/>
      <c r="TFM87" s="13"/>
      <c r="TFN87" s="14"/>
      <c r="TFO87" s="14"/>
      <c r="TFP87" s="12"/>
      <c r="TFQ87" s="12"/>
      <c r="TFR87" s="12"/>
      <c r="TFS87" s="12"/>
      <c r="TFT87" s="12"/>
      <c r="TFU87" s="12"/>
      <c r="TFV87" s="12"/>
      <c r="TFW87" s="12"/>
      <c r="TFX87" s="12"/>
      <c r="TFY87" s="12"/>
      <c r="TFZ87" s="12"/>
      <c r="TGA87" s="12"/>
      <c r="TGB87" s="11"/>
      <c r="TGC87" s="15"/>
      <c r="TGD87" s="13"/>
      <c r="TGE87" s="14"/>
      <c r="TGF87" s="14"/>
      <c r="TGG87" s="12"/>
      <c r="TGH87" s="12"/>
      <c r="TGI87" s="12"/>
      <c r="TGJ87" s="12"/>
      <c r="TGK87" s="12"/>
      <c r="TGL87" s="12"/>
      <c r="TGM87" s="12"/>
      <c r="TGN87" s="12"/>
      <c r="TGO87" s="12"/>
      <c r="TGP87" s="12"/>
      <c r="TGQ87" s="12"/>
      <c r="TGR87" s="12"/>
      <c r="TGS87" s="11"/>
      <c r="TGT87" s="15"/>
      <c r="TGU87" s="13"/>
      <c r="TGV87" s="14"/>
      <c r="TGW87" s="14"/>
      <c r="TGX87" s="12"/>
      <c r="TGY87" s="12"/>
      <c r="TGZ87" s="12"/>
      <c r="THA87" s="12"/>
      <c r="THB87" s="12"/>
      <c r="THC87" s="12"/>
      <c r="THD87" s="12"/>
      <c r="THE87" s="12"/>
      <c r="THF87" s="12"/>
      <c r="THG87" s="12"/>
      <c r="THH87" s="12"/>
      <c r="THI87" s="12"/>
      <c r="THJ87" s="11"/>
      <c r="THK87" s="15"/>
      <c r="THL87" s="13"/>
      <c r="THM87" s="14"/>
      <c r="THN87" s="14"/>
      <c r="THO87" s="12"/>
      <c r="THP87" s="12"/>
      <c r="THQ87" s="12"/>
      <c r="THR87" s="12"/>
      <c r="THS87" s="12"/>
      <c r="THT87" s="12"/>
      <c r="THU87" s="12"/>
      <c r="THV87" s="12"/>
      <c r="THW87" s="12"/>
      <c r="THX87" s="12"/>
      <c r="THY87" s="12"/>
      <c r="THZ87" s="12"/>
      <c r="TIA87" s="11"/>
      <c r="TIB87" s="15"/>
      <c r="TIC87" s="13"/>
      <c r="TID87" s="14"/>
      <c r="TIE87" s="14"/>
      <c r="TIF87" s="12"/>
      <c r="TIG87" s="12"/>
      <c r="TIH87" s="12"/>
      <c r="TII87" s="12"/>
      <c r="TIJ87" s="12"/>
      <c r="TIK87" s="12"/>
      <c r="TIL87" s="12"/>
      <c r="TIM87" s="12"/>
      <c r="TIN87" s="12"/>
      <c r="TIO87" s="12"/>
      <c r="TIP87" s="12"/>
      <c r="TIQ87" s="12"/>
      <c r="TIR87" s="11"/>
      <c r="TIS87" s="15"/>
      <c r="TIT87" s="13"/>
      <c r="TIU87" s="14"/>
      <c r="TIV87" s="14"/>
      <c r="TIW87" s="12"/>
      <c r="TIX87" s="12"/>
      <c r="TIY87" s="12"/>
      <c r="TIZ87" s="12"/>
      <c r="TJA87" s="12"/>
      <c r="TJB87" s="12"/>
      <c r="TJC87" s="12"/>
      <c r="TJD87" s="12"/>
      <c r="TJE87" s="12"/>
      <c r="TJF87" s="12"/>
      <c r="TJG87" s="12"/>
      <c r="TJH87" s="12"/>
      <c r="TJI87" s="11"/>
      <c r="TJJ87" s="15"/>
      <c r="TJK87" s="13"/>
      <c r="TJL87" s="14"/>
      <c r="TJM87" s="14"/>
      <c r="TJN87" s="12"/>
      <c r="TJO87" s="12"/>
      <c r="TJP87" s="12"/>
      <c r="TJQ87" s="12"/>
      <c r="TJR87" s="12"/>
      <c r="TJS87" s="12"/>
      <c r="TJT87" s="12"/>
      <c r="TJU87" s="12"/>
      <c r="TJV87" s="12"/>
      <c r="TJW87" s="12"/>
      <c r="TJX87" s="12"/>
      <c r="TJY87" s="12"/>
      <c r="TJZ87" s="11"/>
      <c r="TKA87" s="15"/>
      <c r="TKB87" s="13"/>
      <c r="TKC87" s="14"/>
      <c r="TKD87" s="14"/>
      <c r="TKE87" s="12"/>
      <c r="TKF87" s="12"/>
      <c r="TKG87" s="12"/>
      <c r="TKH87" s="12"/>
      <c r="TKI87" s="12"/>
      <c r="TKJ87" s="12"/>
      <c r="TKK87" s="12"/>
      <c r="TKL87" s="12"/>
      <c r="TKM87" s="12"/>
      <c r="TKN87" s="12"/>
      <c r="TKO87" s="12"/>
      <c r="TKP87" s="12"/>
      <c r="TKQ87" s="11"/>
      <c r="TKR87" s="15"/>
      <c r="TKS87" s="13"/>
      <c r="TKT87" s="14"/>
      <c r="TKU87" s="14"/>
      <c r="TKV87" s="12"/>
      <c r="TKW87" s="12"/>
      <c r="TKX87" s="12"/>
      <c r="TKY87" s="12"/>
      <c r="TKZ87" s="12"/>
      <c r="TLA87" s="12"/>
      <c r="TLB87" s="12"/>
      <c r="TLC87" s="12"/>
      <c r="TLD87" s="12"/>
      <c r="TLE87" s="12"/>
      <c r="TLF87" s="12"/>
      <c r="TLG87" s="12"/>
      <c r="TLH87" s="11"/>
      <c r="TLI87" s="15"/>
      <c r="TLJ87" s="13"/>
      <c r="TLK87" s="14"/>
      <c r="TLL87" s="14"/>
      <c r="TLM87" s="12"/>
      <c r="TLN87" s="12"/>
      <c r="TLO87" s="12"/>
      <c r="TLP87" s="12"/>
      <c r="TLQ87" s="12"/>
      <c r="TLR87" s="12"/>
      <c r="TLS87" s="12"/>
      <c r="TLT87" s="12"/>
      <c r="TLU87" s="12"/>
      <c r="TLV87" s="12"/>
      <c r="TLW87" s="12"/>
      <c r="TLX87" s="12"/>
      <c r="TLY87" s="11"/>
      <c r="TLZ87" s="15"/>
      <c r="TMA87" s="13"/>
      <c r="TMB87" s="14"/>
      <c r="TMC87" s="14"/>
      <c r="TMD87" s="12"/>
      <c r="TME87" s="12"/>
      <c r="TMF87" s="12"/>
      <c r="TMG87" s="12"/>
      <c r="TMH87" s="12"/>
      <c r="TMI87" s="12"/>
      <c r="TMJ87" s="12"/>
      <c r="TMK87" s="12"/>
      <c r="TML87" s="12"/>
      <c r="TMM87" s="12"/>
      <c r="TMN87" s="12"/>
      <c r="TMO87" s="12"/>
      <c r="TMP87" s="11"/>
      <c r="TMQ87" s="15"/>
      <c r="TMR87" s="13"/>
      <c r="TMS87" s="14"/>
      <c r="TMT87" s="14"/>
      <c r="TMU87" s="12"/>
      <c r="TMV87" s="12"/>
      <c r="TMW87" s="12"/>
      <c r="TMX87" s="12"/>
      <c r="TMY87" s="12"/>
      <c r="TMZ87" s="12"/>
      <c r="TNA87" s="12"/>
      <c r="TNB87" s="12"/>
      <c r="TNC87" s="12"/>
      <c r="TND87" s="12"/>
      <c r="TNE87" s="12"/>
      <c r="TNF87" s="12"/>
      <c r="TNG87" s="11"/>
      <c r="TNH87" s="15"/>
      <c r="TNI87" s="13"/>
      <c r="TNJ87" s="14"/>
      <c r="TNK87" s="14"/>
      <c r="TNL87" s="12"/>
      <c r="TNM87" s="12"/>
      <c r="TNN87" s="12"/>
      <c r="TNO87" s="12"/>
      <c r="TNP87" s="12"/>
      <c r="TNQ87" s="12"/>
      <c r="TNR87" s="12"/>
      <c r="TNS87" s="12"/>
      <c r="TNT87" s="12"/>
      <c r="TNU87" s="12"/>
      <c r="TNV87" s="12"/>
      <c r="TNW87" s="12"/>
      <c r="TNX87" s="11"/>
      <c r="TNY87" s="15"/>
      <c r="TNZ87" s="13"/>
      <c r="TOA87" s="14"/>
      <c r="TOB87" s="14"/>
      <c r="TOC87" s="12"/>
      <c r="TOD87" s="12"/>
      <c r="TOE87" s="12"/>
      <c r="TOF87" s="12"/>
      <c r="TOG87" s="12"/>
      <c r="TOH87" s="12"/>
      <c r="TOI87" s="12"/>
      <c r="TOJ87" s="12"/>
      <c r="TOK87" s="12"/>
      <c r="TOL87" s="12"/>
      <c r="TOM87" s="12"/>
      <c r="TON87" s="12"/>
      <c r="TOO87" s="11"/>
      <c r="TOP87" s="15"/>
      <c r="TOQ87" s="13"/>
      <c r="TOR87" s="14"/>
      <c r="TOS87" s="14"/>
      <c r="TOT87" s="12"/>
      <c r="TOU87" s="12"/>
      <c r="TOV87" s="12"/>
      <c r="TOW87" s="12"/>
      <c r="TOX87" s="12"/>
      <c r="TOY87" s="12"/>
      <c r="TOZ87" s="12"/>
      <c r="TPA87" s="12"/>
      <c r="TPB87" s="12"/>
      <c r="TPC87" s="12"/>
      <c r="TPD87" s="12"/>
      <c r="TPE87" s="12"/>
      <c r="TPF87" s="11"/>
      <c r="TPG87" s="15"/>
      <c r="TPH87" s="13"/>
      <c r="TPI87" s="14"/>
      <c r="TPJ87" s="14"/>
      <c r="TPK87" s="12"/>
      <c r="TPL87" s="12"/>
      <c r="TPM87" s="12"/>
      <c r="TPN87" s="12"/>
      <c r="TPO87" s="12"/>
      <c r="TPP87" s="12"/>
      <c r="TPQ87" s="12"/>
      <c r="TPR87" s="12"/>
      <c r="TPS87" s="12"/>
      <c r="TPT87" s="12"/>
      <c r="TPU87" s="12"/>
      <c r="TPV87" s="12"/>
      <c r="TPW87" s="11"/>
      <c r="TPX87" s="15"/>
      <c r="TPY87" s="13"/>
      <c r="TPZ87" s="14"/>
      <c r="TQA87" s="14"/>
      <c r="TQB87" s="12"/>
      <c r="TQC87" s="12"/>
      <c r="TQD87" s="12"/>
      <c r="TQE87" s="12"/>
      <c r="TQF87" s="12"/>
      <c r="TQG87" s="12"/>
      <c r="TQH87" s="12"/>
      <c r="TQI87" s="12"/>
      <c r="TQJ87" s="12"/>
      <c r="TQK87" s="12"/>
      <c r="TQL87" s="12"/>
      <c r="TQM87" s="12"/>
      <c r="TQN87" s="11"/>
      <c r="TQO87" s="15"/>
      <c r="TQP87" s="13"/>
      <c r="TQQ87" s="14"/>
      <c r="TQR87" s="14"/>
      <c r="TQS87" s="12"/>
      <c r="TQT87" s="12"/>
      <c r="TQU87" s="12"/>
      <c r="TQV87" s="12"/>
      <c r="TQW87" s="12"/>
      <c r="TQX87" s="12"/>
      <c r="TQY87" s="12"/>
      <c r="TQZ87" s="12"/>
      <c r="TRA87" s="12"/>
      <c r="TRB87" s="12"/>
      <c r="TRC87" s="12"/>
      <c r="TRD87" s="12"/>
      <c r="TRE87" s="11"/>
      <c r="TRF87" s="15"/>
      <c r="TRG87" s="13"/>
      <c r="TRH87" s="14"/>
      <c r="TRI87" s="14"/>
      <c r="TRJ87" s="12"/>
      <c r="TRK87" s="12"/>
      <c r="TRL87" s="12"/>
      <c r="TRM87" s="12"/>
      <c r="TRN87" s="12"/>
      <c r="TRO87" s="12"/>
      <c r="TRP87" s="12"/>
      <c r="TRQ87" s="12"/>
      <c r="TRR87" s="12"/>
      <c r="TRS87" s="12"/>
      <c r="TRT87" s="12"/>
      <c r="TRU87" s="12"/>
      <c r="TRV87" s="11"/>
      <c r="TRW87" s="15"/>
      <c r="TRX87" s="13"/>
      <c r="TRY87" s="14"/>
      <c r="TRZ87" s="14"/>
      <c r="TSA87" s="12"/>
      <c r="TSB87" s="12"/>
      <c r="TSC87" s="12"/>
      <c r="TSD87" s="12"/>
      <c r="TSE87" s="12"/>
      <c r="TSF87" s="12"/>
      <c r="TSG87" s="12"/>
      <c r="TSH87" s="12"/>
      <c r="TSI87" s="12"/>
      <c r="TSJ87" s="12"/>
      <c r="TSK87" s="12"/>
      <c r="TSL87" s="12"/>
      <c r="TSM87" s="11"/>
      <c r="TSN87" s="15"/>
      <c r="TSO87" s="13"/>
      <c r="TSP87" s="14"/>
      <c r="TSQ87" s="14"/>
      <c r="TSR87" s="12"/>
      <c r="TSS87" s="12"/>
      <c r="TST87" s="12"/>
      <c r="TSU87" s="12"/>
      <c r="TSV87" s="12"/>
      <c r="TSW87" s="12"/>
      <c r="TSX87" s="12"/>
      <c r="TSY87" s="12"/>
      <c r="TSZ87" s="12"/>
      <c r="TTA87" s="12"/>
      <c r="TTB87" s="12"/>
      <c r="TTC87" s="12"/>
      <c r="TTD87" s="11"/>
      <c r="TTE87" s="15"/>
      <c r="TTF87" s="13"/>
      <c r="TTG87" s="14"/>
      <c r="TTH87" s="14"/>
      <c r="TTI87" s="12"/>
      <c r="TTJ87" s="12"/>
      <c r="TTK87" s="12"/>
      <c r="TTL87" s="12"/>
      <c r="TTM87" s="12"/>
      <c r="TTN87" s="12"/>
      <c r="TTO87" s="12"/>
      <c r="TTP87" s="12"/>
      <c r="TTQ87" s="12"/>
      <c r="TTR87" s="12"/>
      <c r="TTS87" s="12"/>
      <c r="TTT87" s="12"/>
      <c r="TTU87" s="11"/>
      <c r="TTV87" s="15"/>
      <c r="TTW87" s="13"/>
      <c r="TTX87" s="14"/>
      <c r="TTY87" s="14"/>
      <c r="TTZ87" s="12"/>
      <c r="TUA87" s="12"/>
      <c r="TUB87" s="12"/>
      <c r="TUC87" s="12"/>
      <c r="TUD87" s="12"/>
      <c r="TUE87" s="12"/>
      <c r="TUF87" s="12"/>
      <c r="TUG87" s="12"/>
      <c r="TUH87" s="12"/>
      <c r="TUI87" s="12"/>
      <c r="TUJ87" s="12"/>
      <c r="TUK87" s="12"/>
      <c r="TUL87" s="11"/>
      <c r="TUM87" s="15"/>
      <c r="TUN87" s="13"/>
      <c r="TUO87" s="14"/>
      <c r="TUP87" s="14"/>
      <c r="TUQ87" s="12"/>
      <c r="TUR87" s="12"/>
      <c r="TUS87" s="12"/>
      <c r="TUT87" s="12"/>
      <c r="TUU87" s="12"/>
      <c r="TUV87" s="12"/>
      <c r="TUW87" s="12"/>
      <c r="TUX87" s="12"/>
      <c r="TUY87" s="12"/>
      <c r="TUZ87" s="12"/>
      <c r="TVA87" s="12"/>
      <c r="TVB87" s="12"/>
      <c r="TVC87" s="11"/>
      <c r="TVD87" s="15"/>
      <c r="TVE87" s="13"/>
      <c r="TVF87" s="14"/>
      <c r="TVG87" s="14"/>
      <c r="TVH87" s="12"/>
      <c r="TVI87" s="12"/>
      <c r="TVJ87" s="12"/>
      <c r="TVK87" s="12"/>
      <c r="TVL87" s="12"/>
      <c r="TVM87" s="12"/>
      <c r="TVN87" s="12"/>
      <c r="TVO87" s="12"/>
      <c r="TVP87" s="12"/>
      <c r="TVQ87" s="12"/>
      <c r="TVR87" s="12"/>
      <c r="TVS87" s="12"/>
      <c r="TVT87" s="11"/>
      <c r="TVU87" s="15"/>
      <c r="TVV87" s="13"/>
      <c r="TVW87" s="14"/>
      <c r="TVX87" s="14"/>
      <c r="TVY87" s="12"/>
      <c r="TVZ87" s="12"/>
      <c r="TWA87" s="12"/>
      <c r="TWB87" s="12"/>
      <c r="TWC87" s="12"/>
      <c r="TWD87" s="12"/>
      <c r="TWE87" s="12"/>
      <c r="TWF87" s="12"/>
      <c r="TWG87" s="12"/>
      <c r="TWH87" s="12"/>
      <c r="TWI87" s="12"/>
      <c r="TWJ87" s="12"/>
      <c r="TWK87" s="11"/>
      <c r="TWL87" s="15"/>
      <c r="TWM87" s="13"/>
      <c r="TWN87" s="14"/>
      <c r="TWO87" s="14"/>
      <c r="TWP87" s="12"/>
      <c r="TWQ87" s="12"/>
      <c r="TWR87" s="12"/>
      <c r="TWS87" s="12"/>
      <c r="TWT87" s="12"/>
      <c r="TWU87" s="12"/>
      <c r="TWV87" s="12"/>
      <c r="TWW87" s="12"/>
      <c r="TWX87" s="12"/>
      <c r="TWY87" s="12"/>
      <c r="TWZ87" s="12"/>
      <c r="TXA87" s="12"/>
      <c r="TXB87" s="11"/>
      <c r="TXC87" s="15"/>
      <c r="TXD87" s="13"/>
      <c r="TXE87" s="14"/>
      <c r="TXF87" s="14"/>
      <c r="TXG87" s="12"/>
      <c r="TXH87" s="12"/>
      <c r="TXI87" s="12"/>
      <c r="TXJ87" s="12"/>
      <c r="TXK87" s="12"/>
      <c r="TXL87" s="12"/>
      <c r="TXM87" s="12"/>
      <c r="TXN87" s="12"/>
      <c r="TXO87" s="12"/>
      <c r="TXP87" s="12"/>
      <c r="TXQ87" s="12"/>
      <c r="TXR87" s="12"/>
      <c r="TXS87" s="11"/>
      <c r="TXT87" s="15"/>
      <c r="TXU87" s="13"/>
      <c r="TXV87" s="14"/>
      <c r="TXW87" s="14"/>
      <c r="TXX87" s="12"/>
      <c r="TXY87" s="12"/>
      <c r="TXZ87" s="12"/>
      <c r="TYA87" s="12"/>
      <c r="TYB87" s="12"/>
      <c r="TYC87" s="12"/>
      <c r="TYD87" s="12"/>
      <c r="TYE87" s="12"/>
      <c r="TYF87" s="12"/>
      <c r="TYG87" s="12"/>
      <c r="TYH87" s="12"/>
      <c r="TYI87" s="12"/>
      <c r="TYJ87" s="11"/>
      <c r="TYK87" s="15"/>
      <c r="TYL87" s="13"/>
      <c r="TYM87" s="14"/>
      <c r="TYN87" s="14"/>
      <c r="TYO87" s="12"/>
      <c r="TYP87" s="12"/>
      <c r="TYQ87" s="12"/>
      <c r="TYR87" s="12"/>
      <c r="TYS87" s="12"/>
      <c r="TYT87" s="12"/>
      <c r="TYU87" s="12"/>
      <c r="TYV87" s="12"/>
      <c r="TYW87" s="12"/>
      <c r="TYX87" s="12"/>
      <c r="TYY87" s="12"/>
      <c r="TYZ87" s="12"/>
      <c r="TZA87" s="11"/>
      <c r="TZB87" s="15"/>
      <c r="TZC87" s="13"/>
      <c r="TZD87" s="14"/>
      <c r="TZE87" s="14"/>
      <c r="TZF87" s="12"/>
      <c r="TZG87" s="12"/>
      <c r="TZH87" s="12"/>
      <c r="TZI87" s="12"/>
      <c r="TZJ87" s="12"/>
      <c r="TZK87" s="12"/>
      <c r="TZL87" s="12"/>
      <c r="TZM87" s="12"/>
      <c r="TZN87" s="12"/>
      <c r="TZO87" s="12"/>
      <c r="TZP87" s="12"/>
      <c r="TZQ87" s="12"/>
      <c r="TZR87" s="11"/>
      <c r="TZS87" s="15"/>
      <c r="TZT87" s="13"/>
      <c r="TZU87" s="14"/>
      <c r="TZV87" s="14"/>
      <c r="TZW87" s="12"/>
      <c r="TZX87" s="12"/>
      <c r="TZY87" s="12"/>
      <c r="TZZ87" s="12"/>
      <c r="UAA87" s="12"/>
      <c r="UAB87" s="12"/>
      <c r="UAC87" s="12"/>
      <c r="UAD87" s="12"/>
      <c r="UAE87" s="12"/>
      <c r="UAF87" s="12"/>
      <c r="UAG87" s="12"/>
      <c r="UAH87" s="12"/>
      <c r="UAI87" s="11"/>
      <c r="UAJ87" s="15"/>
      <c r="UAK87" s="13"/>
      <c r="UAL87" s="14"/>
      <c r="UAM87" s="14"/>
      <c r="UAN87" s="12"/>
      <c r="UAO87" s="12"/>
      <c r="UAP87" s="12"/>
      <c r="UAQ87" s="12"/>
      <c r="UAR87" s="12"/>
      <c r="UAS87" s="12"/>
      <c r="UAT87" s="12"/>
      <c r="UAU87" s="12"/>
      <c r="UAV87" s="12"/>
      <c r="UAW87" s="12"/>
      <c r="UAX87" s="12"/>
      <c r="UAY87" s="12"/>
      <c r="UAZ87" s="11"/>
      <c r="UBA87" s="15"/>
      <c r="UBB87" s="13"/>
      <c r="UBC87" s="14"/>
      <c r="UBD87" s="14"/>
      <c r="UBE87" s="12"/>
      <c r="UBF87" s="12"/>
      <c r="UBG87" s="12"/>
      <c r="UBH87" s="12"/>
      <c r="UBI87" s="12"/>
      <c r="UBJ87" s="12"/>
      <c r="UBK87" s="12"/>
      <c r="UBL87" s="12"/>
      <c r="UBM87" s="12"/>
      <c r="UBN87" s="12"/>
      <c r="UBO87" s="12"/>
      <c r="UBP87" s="12"/>
      <c r="UBQ87" s="11"/>
      <c r="UBR87" s="15"/>
      <c r="UBS87" s="13"/>
      <c r="UBT87" s="14"/>
      <c r="UBU87" s="14"/>
      <c r="UBV87" s="12"/>
      <c r="UBW87" s="12"/>
      <c r="UBX87" s="12"/>
      <c r="UBY87" s="12"/>
      <c r="UBZ87" s="12"/>
      <c r="UCA87" s="12"/>
      <c r="UCB87" s="12"/>
      <c r="UCC87" s="12"/>
      <c r="UCD87" s="12"/>
      <c r="UCE87" s="12"/>
      <c r="UCF87" s="12"/>
      <c r="UCG87" s="12"/>
      <c r="UCH87" s="11"/>
      <c r="UCI87" s="15"/>
      <c r="UCJ87" s="13"/>
      <c r="UCK87" s="14"/>
      <c r="UCL87" s="14"/>
      <c r="UCM87" s="12"/>
      <c r="UCN87" s="12"/>
      <c r="UCO87" s="12"/>
      <c r="UCP87" s="12"/>
      <c r="UCQ87" s="12"/>
      <c r="UCR87" s="12"/>
      <c r="UCS87" s="12"/>
      <c r="UCT87" s="12"/>
      <c r="UCU87" s="12"/>
      <c r="UCV87" s="12"/>
      <c r="UCW87" s="12"/>
      <c r="UCX87" s="12"/>
      <c r="UCY87" s="11"/>
      <c r="UCZ87" s="15"/>
      <c r="UDA87" s="13"/>
      <c r="UDB87" s="14"/>
      <c r="UDC87" s="14"/>
      <c r="UDD87" s="12"/>
      <c r="UDE87" s="12"/>
      <c r="UDF87" s="12"/>
      <c r="UDG87" s="12"/>
      <c r="UDH87" s="12"/>
      <c r="UDI87" s="12"/>
      <c r="UDJ87" s="12"/>
      <c r="UDK87" s="12"/>
      <c r="UDL87" s="12"/>
      <c r="UDM87" s="12"/>
      <c r="UDN87" s="12"/>
      <c r="UDO87" s="12"/>
      <c r="UDP87" s="11"/>
      <c r="UDQ87" s="15"/>
      <c r="UDR87" s="13"/>
      <c r="UDS87" s="14"/>
      <c r="UDT87" s="14"/>
      <c r="UDU87" s="12"/>
      <c r="UDV87" s="12"/>
      <c r="UDW87" s="12"/>
      <c r="UDX87" s="12"/>
      <c r="UDY87" s="12"/>
      <c r="UDZ87" s="12"/>
      <c r="UEA87" s="12"/>
      <c r="UEB87" s="12"/>
      <c r="UEC87" s="12"/>
      <c r="UED87" s="12"/>
      <c r="UEE87" s="12"/>
      <c r="UEF87" s="12"/>
      <c r="UEG87" s="11"/>
      <c r="UEH87" s="15"/>
      <c r="UEI87" s="13"/>
      <c r="UEJ87" s="14"/>
      <c r="UEK87" s="14"/>
      <c r="UEL87" s="12"/>
      <c r="UEM87" s="12"/>
      <c r="UEN87" s="12"/>
      <c r="UEO87" s="12"/>
      <c r="UEP87" s="12"/>
      <c r="UEQ87" s="12"/>
      <c r="UER87" s="12"/>
      <c r="UES87" s="12"/>
      <c r="UET87" s="12"/>
      <c r="UEU87" s="12"/>
      <c r="UEV87" s="12"/>
      <c r="UEW87" s="12"/>
      <c r="UEX87" s="11"/>
      <c r="UEY87" s="15"/>
      <c r="UEZ87" s="13"/>
      <c r="UFA87" s="14"/>
      <c r="UFB87" s="14"/>
      <c r="UFC87" s="12"/>
      <c r="UFD87" s="12"/>
      <c r="UFE87" s="12"/>
      <c r="UFF87" s="12"/>
      <c r="UFG87" s="12"/>
      <c r="UFH87" s="12"/>
      <c r="UFI87" s="12"/>
      <c r="UFJ87" s="12"/>
      <c r="UFK87" s="12"/>
      <c r="UFL87" s="12"/>
      <c r="UFM87" s="12"/>
      <c r="UFN87" s="12"/>
      <c r="UFO87" s="11"/>
      <c r="UFP87" s="15"/>
      <c r="UFQ87" s="13"/>
      <c r="UFR87" s="14"/>
      <c r="UFS87" s="14"/>
      <c r="UFT87" s="12"/>
      <c r="UFU87" s="12"/>
      <c r="UFV87" s="12"/>
      <c r="UFW87" s="12"/>
      <c r="UFX87" s="12"/>
      <c r="UFY87" s="12"/>
      <c r="UFZ87" s="12"/>
      <c r="UGA87" s="12"/>
      <c r="UGB87" s="12"/>
      <c r="UGC87" s="12"/>
      <c r="UGD87" s="12"/>
      <c r="UGE87" s="12"/>
      <c r="UGF87" s="11"/>
      <c r="UGG87" s="15"/>
      <c r="UGH87" s="13"/>
      <c r="UGI87" s="14"/>
      <c r="UGJ87" s="14"/>
      <c r="UGK87" s="12"/>
      <c r="UGL87" s="12"/>
      <c r="UGM87" s="12"/>
      <c r="UGN87" s="12"/>
      <c r="UGO87" s="12"/>
      <c r="UGP87" s="12"/>
      <c r="UGQ87" s="12"/>
      <c r="UGR87" s="12"/>
      <c r="UGS87" s="12"/>
      <c r="UGT87" s="12"/>
      <c r="UGU87" s="12"/>
      <c r="UGV87" s="12"/>
      <c r="UGW87" s="11"/>
      <c r="UGX87" s="15"/>
      <c r="UGY87" s="13"/>
      <c r="UGZ87" s="14"/>
      <c r="UHA87" s="14"/>
      <c r="UHB87" s="12"/>
      <c r="UHC87" s="12"/>
      <c r="UHD87" s="12"/>
      <c r="UHE87" s="12"/>
      <c r="UHF87" s="12"/>
      <c r="UHG87" s="12"/>
      <c r="UHH87" s="12"/>
      <c r="UHI87" s="12"/>
      <c r="UHJ87" s="12"/>
      <c r="UHK87" s="12"/>
      <c r="UHL87" s="12"/>
      <c r="UHM87" s="12"/>
      <c r="UHN87" s="11"/>
      <c r="UHO87" s="15"/>
      <c r="UHP87" s="13"/>
      <c r="UHQ87" s="14"/>
      <c r="UHR87" s="14"/>
      <c r="UHS87" s="12"/>
      <c r="UHT87" s="12"/>
      <c r="UHU87" s="12"/>
      <c r="UHV87" s="12"/>
      <c r="UHW87" s="12"/>
      <c r="UHX87" s="12"/>
      <c r="UHY87" s="12"/>
      <c r="UHZ87" s="12"/>
      <c r="UIA87" s="12"/>
      <c r="UIB87" s="12"/>
      <c r="UIC87" s="12"/>
      <c r="UID87" s="12"/>
      <c r="UIE87" s="11"/>
      <c r="UIF87" s="15"/>
      <c r="UIG87" s="13"/>
      <c r="UIH87" s="14"/>
      <c r="UII87" s="14"/>
      <c r="UIJ87" s="12"/>
      <c r="UIK87" s="12"/>
      <c r="UIL87" s="12"/>
      <c r="UIM87" s="12"/>
      <c r="UIN87" s="12"/>
      <c r="UIO87" s="12"/>
      <c r="UIP87" s="12"/>
      <c r="UIQ87" s="12"/>
      <c r="UIR87" s="12"/>
      <c r="UIS87" s="12"/>
      <c r="UIT87" s="12"/>
      <c r="UIU87" s="12"/>
      <c r="UIV87" s="11"/>
      <c r="UIW87" s="15"/>
      <c r="UIX87" s="13"/>
      <c r="UIY87" s="14"/>
      <c r="UIZ87" s="14"/>
      <c r="UJA87" s="12"/>
      <c r="UJB87" s="12"/>
      <c r="UJC87" s="12"/>
      <c r="UJD87" s="12"/>
      <c r="UJE87" s="12"/>
      <c r="UJF87" s="12"/>
      <c r="UJG87" s="12"/>
      <c r="UJH87" s="12"/>
      <c r="UJI87" s="12"/>
      <c r="UJJ87" s="12"/>
      <c r="UJK87" s="12"/>
      <c r="UJL87" s="12"/>
      <c r="UJM87" s="11"/>
      <c r="UJN87" s="15"/>
      <c r="UJO87" s="13"/>
      <c r="UJP87" s="14"/>
      <c r="UJQ87" s="14"/>
      <c r="UJR87" s="12"/>
      <c r="UJS87" s="12"/>
      <c r="UJT87" s="12"/>
      <c r="UJU87" s="12"/>
      <c r="UJV87" s="12"/>
      <c r="UJW87" s="12"/>
      <c r="UJX87" s="12"/>
      <c r="UJY87" s="12"/>
      <c r="UJZ87" s="12"/>
      <c r="UKA87" s="12"/>
      <c r="UKB87" s="12"/>
      <c r="UKC87" s="12"/>
      <c r="UKD87" s="11"/>
      <c r="UKE87" s="15"/>
      <c r="UKF87" s="13"/>
      <c r="UKG87" s="14"/>
      <c r="UKH87" s="14"/>
      <c r="UKI87" s="12"/>
      <c r="UKJ87" s="12"/>
      <c r="UKK87" s="12"/>
      <c r="UKL87" s="12"/>
      <c r="UKM87" s="12"/>
      <c r="UKN87" s="12"/>
      <c r="UKO87" s="12"/>
      <c r="UKP87" s="12"/>
      <c r="UKQ87" s="12"/>
      <c r="UKR87" s="12"/>
      <c r="UKS87" s="12"/>
      <c r="UKT87" s="12"/>
      <c r="UKU87" s="11"/>
      <c r="UKV87" s="15"/>
      <c r="UKW87" s="13"/>
      <c r="UKX87" s="14"/>
      <c r="UKY87" s="14"/>
      <c r="UKZ87" s="12"/>
      <c r="ULA87" s="12"/>
      <c r="ULB87" s="12"/>
      <c r="ULC87" s="12"/>
      <c r="ULD87" s="12"/>
      <c r="ULE87" s="12"/>
      <c r="ULF87" s="12"/>
      <c r="ULG87" s="12"/>
      <c r="ULH87" s="12"/>
      <c r="ULI87" s="12"/>
      <c r="ULJ87" s="12"/>
      <c r="ULK87" s="12"/>
      <c r="ULL87" s="11"/>
      <c r="ULM87" s="15"/>
      <c r="ULN87" s="13"/>
      <c r="ULO87" s="14"/>
      <c r="ULP87" s="14"/>
      <c r="ULQ87" s="12"/>
      <c r="ULR87" s="12"/>
      <c r="ULS87" s="12"/>
      <c r="ULT87" s="12"/>
      <c r="ULU87" s="12"/>
      <c r="ULV87" s="12"/>
      <c r="ULW87" s="12"/>
      <c r="ULX87" s="12"/>
      <c r="ULY87" s="12"/>
      <c r="ULZ87" s="12"/>
      <c r="UMA87" s="12"/>
      <c r="UMB87" s="12"/>
      <c r="UMC87" s="11"/>
      <c r="UMD87" s="15"/>
      <c r="UME87" s="13"/>
      <c r="UMF87" s="14"/>
      <c r="UMG87" s="14"/>
      <c r="UMH87" s="12"/>
      <c r="UMI87" s="12"/>
      <c r="UMJ87" s="12"/>
      <c r="UMK87" s="12"/>
      <c r="UML87" s="12"/>
      <c r="UMM87" s="12"/>
      <c r="UMN87" s="12"/>
      <c r="UMO87" s="12"/>
      <c r="UMP87" s="12"/>
      <c r="UMQ87" s="12"/>
      <c r="UMR87" s="12"/>
      <c r="UMS87" s="12"/>
      <c r="UMT87" s="11"/>
      <c r="UMU87" s="15"/>
      <c r="UMV87" s="13"/>
      <c r="UMW87" s="14"/>
      <c r="UMX87" s="14"/>
      <c r="UMY87" s="12"/>
      <c r="UMZ87" s="12"/>
      <c r="UNA87" s="12"/>
      <c r="UNB87" s="12"/>
      <c r="UNC87" s="12"/>
      <c r="UND87" s="12"/>
      <c r="UNE87" s="12"/>
      <c r="UNF87" s="12"/>
      <c r="UNG87" s="12"/>
      <c r="UNH87" s="12"/>
      <c r="UNI87" s="12"/>
      <c r="UNJ87" s="12"/>
      <c r="UNK87" s="11"/>
      <c r="UNL87" s="15"/>
      <c r="UNM87" s="13"/>
      <c r="UNN87" s="14"/>
      <c r="UNO87" s="14"/>
      <c r="UNP87" s="12"/>
      <c r="UNQ87" s="12"/>
      <c r="UNR87" s="12"/>
      <c r="UNS87" s="12"/>
      <c r="UNT87" s="12"/>
      <c r="UNU87" s="12"/>
      <c r="UNV87" s="12"/>
      <c r="UNW87" s="12"/>
      <c r="UNX87" s="12"/>
      <c r="UNY87" s="12"/>
      <c r="UNZ87" s="12"/>
      <c r="UOA87" s="12"/>
      <c r="UOB87" s="11"/>
      <c r="UOC87" s="15"/>
      <c r="UOD87" s="13"/>
      <c r="UOE87" s="14"/>
      <c r="UOF87" s="14"/>
      <c r="UOG87" s="12"/>
      <c r="UOH87" s="12"/>
      <c r="UOI87" s="12"/>
      <c r="UOJ87" s="12"/>
      <c r="UOK87" s="12"/>
      <c r="UOL87" s="12"/>
      <c r="UOM87" s="12"/>
      <c r="UON87" s="12"/>
      <c r="UOO87" s="12"/>
      <c r="UOP87" s="12"/>
      <c r="UOQ87" s="12"/>
      <c r="UOR87" s="12"/>
      <c r="UOS87" s="11"/>
      <c r="UOT87" s="15"/>
      <c r="UOU87" s="13"/>
      <c r="UOV87" s="14"/>
      <c r="UOW87" s="14"/>
      <c r="UOX87" s="12"/>
      <c r="UOY87" s="12"/>
      <c r="UOZ87" s="12"/>
      <c r="UPA87" s="12"/>
      <c r="UPB87" s="12"/>
      <c r="UPC87" s="12"/>
      <c r="UPD87" s="12"/>
      <c r="UPE87" s="12"/>
      <c r="UPF87" s="12"/>
      <c r="UPG87" s="12"/>
      <c r="UPH87" s="12"/>
      <c r="UPI87" s="12"/>
      <c r="UPJ87" s="11"/>
      <c r="UPK87" s="15"/>
      <c r="UPL87" s="13"/>
      <c r="UPM87" s="14"/>
      <c r="UPN87" s="14"/>
      <c r="UPO87" s="12"/>
      <c r="UPP87" s="12"/>
      <c r="UPQ87" s="12"/>
      <c r="UPR87" s="12"/>
      <c r="UPS87" s="12"/>
      <c r="UPT87" s="12"/>
      <c r="UPU87" s="12"/>
      <c r="UPV87" s="12"/>
      <c r="UPW87" s="12"/>
      <c r="UPX87" s="12"/>
      <c r="UPY87" s="12"/>
      <c r="UPZ87" s="12"/>
      <c r="UQA87" s="11"/>
      <c r="UQB87" s="15"/>
      <c r="UQC87" s="13"/>
      <c r="UQD87" s="14"/>
      <c r="UQE87" s="14"/>
      <c r="UQF87" s="12"/>
      <c r="UQG87" s="12"/>
      <c r="UQH87" s="12"/>
      <c r="UQI87" s="12"/>
      <c r="UQJ87" s="12"/>
      <c r="UQK87" s="12"/>
      <c r="UQL87" s="12"/>
      <c r="UQM87" s="12"/>
      <c r="UQN87" s="12"/>
      <c r="UQO87" s="12"/>
      <c r="UQP87" s="12"/>
      <c r="UQQ87" s="12"/>
      <c r="UQR87" s="11"/>
      <c r="UQS87" s="15"/>
      <c r="UQT87" s="13"/>
      <c r="UQU87" s="14"/>
      <c r="UQV87" s="14"/>
      <c r="UQW87" s="12"/>
      <c r="UQX87" s="12"/>
      <c r="UQY87" s="12"/>
      <c r="UQZ87" s="12"/>
      <c r="URA87" s="12"/>
      <c r="URB87" s="12"/>
      <c r="URC87" s="12"/>
      <c r="URD87" s="12"/>
      <c r="URE87" s="12"/>
      <c r="URF87" s="12"/>
      <c r="URG87" s="12"/>
      <c r="URH87" s="12"/>
      <c r="URI87" s="11"/>
      <c r="URJ87" s="15"/>
      <c r="URK87" s="13"/>
      <c r="URL87" s="14"/>
      <c r="URM87" s="14"/>
      <c r="URN87" s="12"/>
      <c r="URO87" s="12"/>
      <c r="URP87" s="12"/>
      <c r="URQ87" s="12"/>
      <c r="URR87" s="12"/>
      <c r="URS87" s="12"/>
      <c r="URT87" s="12"/>
      <c r="URU87" s="12"/>
      <c r="URV87" s="12"/>
      <c r="URW87" s="12"/>
      <c r="URX87" s="12"/>
      <c r="URY87" s="12"/>
      <c r="URZ87" s="11"/>
      <c r="USA87" s="15"/>
      <c r="USB87" s="13"/>
      <c r="USC87" s="14"/>
      <c r="USD87" s="14"/>
      <c r="USE87" s="12"/>
      <c r="USF87" s="12"/>
      <c r="USG87" s="12"/>
      <c r="USH87" s="12"/>
      <c r="USI87" s="12"/>
      <c r="USJ87" s="12"/>
      <c r="USK87" s="12"/>
      <c r="USL87" s="12"/>
      <c r="USM87" s="12"/>
      <c r="USN87" s="12"/>
      <c r="USO87" s="12"/>
      <c r="USP87" s="12"/>
      <c r="USQ87" s="11"/>
      <c r="USR87" s="15"/>
      <c r="USS87" s="13"/>
      <c r="UST87" s="14"/>
      <c r="USU87" s="14"/>
      <c r="USV87" s="12"/>
      <c r="USW87" s="12"/>
      <c r="USX87" s="12"/>
      <c r="USY87" s="12"/>
      <c r="USZ87" s="12"/>
      <c r="UTA87" s="12"/>
      <c r="UTB87" s="12"/>
      <c r="UTC87" s="12"/>
      <c r="UTD87" s="12"/>
      <c r="UTE87" s="12"/>
      <c r="UTF87" s="12"/>
      <c r="UTG87" s="12"/>
      <c r="UTH87" s="11"/>
      <c r="UTI87" s="15"/>
      <c r="UTJ87" s="13"/>
      <c r="UTK87" s="14"/>
      <c r="UTL87" s="14"/>
      <c r="UTM87" s="12"/>
      <c r="UTN87" s="12"/>
      <c r="UTO87" s="12"/>
      <c r="UTP87" s="12"/>
      <c r="UTQ87" s="12"/>
      <c r="UTR87" s="12"/>
      <c r="UTS87" s="12"/>
      <c r="UTT87" s="12"/>
      <c r="UTU87" s="12"/>
      <c r="UTV87" s="12"/>
      <c r="UTW87" s="12"/>
      <c r="UTX87" s="12"/>
      <c r="UTY87" s="11"/>
      <c r="UTZ87" s="15"/>
      <c r="UUA87" s="13"/>
      <c r="UUB87" s="14"/>
      <c r="UUC87" s="14"/>
      <c r="UUD87" s="12"/>
      <c r="UUE87" s="12"/>
      <c r="UUF87" s="12"/>
      <c r="UUG87" s="12"/>
      <c r="UUH87" s="12"/>
      <c r="UUI87" s="12"/>
      <c r="UUJ87" s="12"/>
      <c r="UUK87" s="12"/>
      <c r="UUL87" s="12"/>
      <c r="UUM87" s="12"/>
      <c r="UUN87" s="12"/>
      <c r="UUO87" s="12"/>
      <c r="UUP87" s="11"/>
      <c r="UUQ87" s="15"/>
      <c r="UUR87" s="13"/>
      <c r="UUS87" s="14"/>
      <c r="UUT87" s="14"/>
      <c r="UUU87" s="12"/>
      <c r="UUV87" s="12"/>
      <c r="UUW87" s="12"/>
      <c r="UUX87" s="12"/>
      <c r="UUY87" s="12"/>
      <c r="UUZ87" s="12"/>
      <c r="UVA87" s="12"/>
      <c r="UVB87" s="12"/>
      <c r="UVC87" s="12"/>
      <c r="UVD87" s="12"/>
      <c r="UVE87" s="12"/>
      <c r="UVF87" s="12"/>
      <c r="UVG87" s="11"/>
      <c r="UVH87" s="15"/>
      <c r="UVI87" s="13"/>
      <c r="UVJ87" s="14"/>
      <c r="UVK87" s="14"/>
      <c r="UVL87" s="12"/>
      <c r="UVM87" s="12"/>
      <c r="UVN87" s="12"/>
      <c r="UVO87" s="12"/>
      <c r="UVP87" s="12"/>
      <c r="UVQ87" s="12"/>
      <c r="UVR87" s="12"/>
      <c r="UVS87" s="12"/>
      <c r="UVT87" s="12"/>
      <c r="UVU87" s="12"/>
      <c r="UVV87" s="12"/>
      <c r="UVW87" s="12"/>
      <c r="UVX87" s="11"/>
      <c r="UVY87" s="15"/>
      <c r="UVZ87" s="13"/>
      <c r="UWA87" s="14"/>
      <c r="UWB87" s="14"/>
      <c r="UWC87" s="12"/>
      <c r="UWD87" s="12"/>
      <c r="UWE87" s="12"/>
      <c r="UWF87" s="12"/>
      <c r="UWG87" s="12"/>
      <c r="UWH87" s="12"/>
      <c r="UWI87" s="12"/>
      <c r="UWJ87" s="12"/>
      <c r="UWK87" s="12"/>
      <c r="UWL87" s="12"/>
      <c r="UWM87" s="12"/>
      <c r="UWN87" s="12"/>
      <c r="UWO87" s="11"/>
      <c r="UWP87" s="15"/>
      <c r="UWQ87" s="13"/>
      <c r="UWR87" s="14"/>
      <c r="UWS87" s="14"/>
      <c r="UWT87" s="12"/>
      <c r="UWU87" s="12"/>
      <c r="UWV87" s="12"/>
      <c r="UWW87" s="12"/>
      <c r="UWX87" s="12"/>
      <c r="UWY87" s="12"/>
      <c r="UWZ87" s="12"/>
      <c r="UXA87" s="12"/>
      <c r="UXB87" s="12"/>
      <c r="UXC87" s="12"/>
      <c r="UXD87" s="12"/>
      <c r="UXE87" s="12"/>
      <c r="UXF87" s="11"/>
      <c r="UXG87" s="15"/>
      <c r="UXH87" s="13"/>
      <c r="UXI87" s="14"/>
      <c r="UXJ87" s="14"/>
      <c r="UXK87" s="12"/>
      <c r="UXL87" s="12"/>
      <c r="UXM87" s="12"/>
      <c r="UXN87" s="12"/>
      <c r="UXO87" s="12"/>
      <c r="UXP87" s="12"/>
      <c r="UXQ87" s="12"/>
      <c r="UXR87" s="12"/>
      <c r="UXS87" s="12"/>
      <c r="UXT87" s="12"/>
      <c r="UXU87" s="12"/>
      <c r="UXV87" s="12"/>
      <c r="UXW87" s="11"/>
      <c r="UXX87" s="15"/>
      <c r="UXY87" s="13"/>
      <c r="UXZ87" s="14"/>
      <c r="UYA87" s="14"/>
      <c r="UYB87" s="12"/>
      <c r="UYC87" s="12"/>
      <c r="UYD87" s="12"/>
      <c r="UYE87" s="12"/>
      <c r="UYF87" s="12"/>
      <c r="UYG87" s="12"/>
      <c r="UYH87" s="12"/>
      <c r="UYI87" s="12"/>
      <c r="UYJ87" s="12"/>
      <c r="UYK87" s="12"/>
      <c r="UYL87" s="12"/>
      <c r="UYM87" s="12"/>
      <c r="UYN87" s="11"/>
      <c r="UYO87" s="15"/>
      <c r="UYP87" s="13"/>
      <c r="UYQ87" s="14"/>
      <c r="UYR87" s="14"/>
      <c r="UYS87" s="12"/>
      <c r="UYT87" s="12"/>
      <c r="UYU87" s="12"/>
      <c r="UYV87" s="12"/>
      <c r="UYW87" s="12"/>
      <c r="UYX87" s="12"/>
      <c r="UYY87" s="12"/>
      <c r="UYZ87" s="12"/>
      <c r="UZA87" s="12"/>
      <c r="UZB87" s="12"/>
      <c r="UZC87" s="12"/>
      <c r="UZD87" s="12"/>
      <c r="UZE87" s="11"/>
      <c r="UZF87" s="15"/>
      <c r="UZG87" s="13"/>
      <c r="UZH87" s="14"/>
      <c r="UZI87" s="14"/>
      <c r="UZJ87" s="12"/>
      <c r="UZK87" s="12"/>
      <c r="UZL87" s="12"/>
      <c r="UZM87" s="12"/>
      <c r="UZN87" s="12"/>
      <c r="UZO87" s="12"/>
      <c r="UZP87" s="12"/>
      <c r="UZQ87" s="12"/>
      <c r="UZR87" s="12"/>
      <c r="UZS87" s="12"/>
      <c r="UZT87" s="12"/>
      <c r="UZU87" s="12"/>
      <c r="UZV87" s="11"/>
      <c r="UZW87" s="15"/>
      <c r="UZX87" s="13"/>
      <c r="UZY87" s="14"/>
      <c r="UZZ87" s="14"/>
      <c r="VAA87" s="12"/>
      <c r="VAB87" s="12"/>
      <c r="VAC87" s="12"/>
      <c r="VAD87" s="12"/>
      <c r="VAE87" s="12"/>
      <c r="VAF87" s="12"/>
      <c r="VAG87" s="12"/>
      <c r="VAH87" s="12"/>
      <c r="VAI87" s="12"/>
      <c r="VAJ87" s="12"/>
      <c r="VAK87" s="12"/>
      <c r="VAL87" s="12"/>
      <c r="VAM87" s="11"/>
      <c r="VAN87" s="15"/>
      <c r="VAO87" s="13"/>
      <c r="VAP87" s="14"/>
      <c r="VAQ87" s="14"/>
      <c r="VAR87" s="12"/>
      <c r="VAS87" s="12"/>
      <c r="VAT87" s="12"/>
      <c r="VAU87" s="12"/>
      <c r="VAV87" s="12"/>
      <c r="VAW87" s="12"/>
      <c r="VAX87" s="12"/>
      <c r="VAY87" s="12"/>
      <c r="VAZ87" s="12"/>
      <c r="VBA87" s="12"/>
      <c r="VBB87" s="12"/>
      <c r="VBC87" s="12"/>
      <c r="VBD87" s="11"/>
      <c r="VBE87" s="15"/>
      <c r="VBF87" s="13"/>
      <c r="VBG87" s="14"/>
      <c r="VBH87" s="14"/>
      <c r="VBI87" s="12"/>
      <c r="VBJ87" s="12"/>
      <c r="VBK87" s="12"/>
      <c r="VBL87" s="12"/>
      <c r="VBM87" s="12"/>
      <c r="VBN87" s="12"/>
      <c r="VBO87" s="12"/>
      <c r="VBP87" s="12"/>
      <c r="VBQ87" s="12"/>
      <c r="VBR87" s="12"/>
      <c r="VBS87" s="12"/>
      <c r="VBT87" s="12"/>
      <c r="VBU87" s="11"/>
      <c r="VBV87" s="15"/>
      <c r="VBW87" s="13"/>
      <c r="VBX87" s="14"/>
      <c r="VBY87" s="14"/>
      <c r="VBZ87" s="12"/>
      <c r="VCA87" s="12"/>
      <c r="VCB87" s="12"/>
      <c r="VCC87" s="12"/>
      <c r="VCD87" s="12"/>
      <c r="VCE87" s="12"/>
      <c r="VCF87" s="12"/>
      <c r="VCG87" s="12"/>
      <c r="VCH87" s="12"/>
      <c r="VCI87" s="12"/>
      <c r="VCJ87" s="12"/>
      <c r="VCK87" s="12"/>
      <c r="VCL87" s="11"/>
      <c r="VCM87" s="15"/>
      <c r="VCN87" s="13"/>
      <c r="VCO87" s="14"/>
      <c r="VCP87" s="14"/>
      <c r="VCQ87" s="12"/>
      <c r="VCR87" s="12"/>
      <c r="VCS87" s="12"/>
      <c r="VCT87" s="12"/>
      <c r="VCU87" s="12"/>
      <c r="VCV87" s="12"/>
      <c r="VCW87" s="12"/>
      <c r="VCX87" s="12"/>
      <c r="VCY87" s="12"/>
      <c r="VCZ87" s="12"/>
      <c r="VDA87" s="12"/>
      <c r="VDB87" s="12"/>
      <c r="VDC87" s="11"/>
      <c r="VDD87" s="15"/>
      <c r="VDE87" s="13"/>
      <c r="VDF87" s="14"/>
      <c r="VDG87" s="14"/>
      <c r="VDH87" s="12"/>
      <c r="VDI87" s="12"/>
      <c r="VDJ87" s="12"/>
      <c r="VDK87" s="12"/>
      <c r="VDL87" s="12"/>
      <c r="VDM87" s="12"/>
      <c r="VDN87" s="12"/>
      <c r="VDO87" s="12"/>
      <c r="VDP87" s="12"/>
      <c r="VDQ87" s="12"/>
      <c r="VDR87" s="12"/>
      <c r="VDS87" s="12"/>
      <c r="VDT87" s="11"/>
      <c r="VDU87" s="15"/>
      <c r="VDV87" s="13"/>
      <c r="VDW87" s="14"/>
      <c r="VDX87" s="14"/>
      <c r="VDY87" s="12"/>
      <c r="VDZ87" s="12"/>
      <c r="VEA87" s="12"/>
      <c r="VEB87" s="12"/>
      <c r="VEC87" s="12"/>
      <c r="VED87" s="12"/>
      <c r="VEE87" s="12"/>
      <c r="VEF87" s="12"/>
      <c r="VEG87" s="12"/>
      <c r="VEH87" s="12"/>
      <c r="VEI87" s="12"/>
      <c r="VEJ87" s="12"/>
      <c r="VEK87" s="11"/>
      <c r="VEL87" s="15"/>
      <c r="VEM87" s="13"/>
      <c r="VEN87" s="14"/>
      <c r="VEO87" s="14"/>
      <c r="VEP87" s="12"/>
      <c r="VEQ87" s="12"/>
      <c r="VER87" s="12"/>
      <c r="VES87" s="12"/>
      <c r="VET87" s="12"/>
      <c r="VEU87" s="12"/>
      <c r="VEV87" s="12"/>
      <c r="VEW87" s="12"/>
      <c r="VEX87" s="12"/>
      <c r="VEY87" s="12"/>
      <c r="VEZ87" s="12"/>
      <c r="VFA87" s="12"/>
      <c r="VFB87" s="11"/>
      <c r="VFC87" s="15"/>
      <c r="VFD87" s="13"/>
      <c r="VFE87" s="14"/>
      <c r="VFF87" s="14"/>
      <c r="VFG87" s="12"/>
      <c r="VFH87" s="12"/>
      <c r="VFI87" s="12"/>
      <c r="VFJ87" s="12"/>
      <c r="VFK87" s="12"/>
      <c r="VFL87" s="12"/>
      <c r="VFM87" s="12"/>
      <c r="VFN87" s="12"/>
      <c r="VFO87" s="12"/>
      <c r="VFP87" s="12"/>
      <c r="VFQ87" s="12"/>
      <c r="VFR87" s="12"/>
      <c r="VFS87" s="11"/>
      <c r="VFT87" s="15"/>
      <c r="VFU87" s="13"/>
      <c r="VFV87" s="14"/>
      <c r="VFW87" s="14"/>
      <c r="VFX87" s="12"/>
      <c r="VFY87" s="12"/>
      <c r="VFZ87" s="12"/>
      <c r="VGA87" s="12"/>
      <c r="VGB87" s="12"/>
      <c r="VGC87" s="12"/>
      <c r="VGD87" s="12"/>
      <c r="VGE87" s="12"/>
      <c r="VGF87" s="12"/>
      <c r="VGG87" s="12"/>
      <c r="VGH87" s="12"/>
      <c r="VGI87" s="12"/>
      <c r="VGJ87" s="11"/>
      <c r="VGK87" s="15"/>
      <c r="VGL87" s="13"/>
      <c r="VGM87" s="14"/>
      <c r="VGN87" s="14"/>
      <c r="VGO87" s="12"/>
      <c r="VGP87" s="12"/>
      <c r="VGQ87" s="12"/>
      <c r="VGR87" s="12"/>
      <c r="VGS87" s="12"/>
      <c r="VGT87" s="12"/>
      <c r="VGU87" s="12"/>
      <c r="VGV87" s="12"/>
      <c r="VGW87" s="12"/>
      <c r="VGX87" s="12"/>
      <c r="VGY87" s="12"/>
      <c r="VGZ87" s="12"/>
      <c r="VHA87" s="11"/>
      <c r="VHB87" s="15"/>
      <c r="VHC87" s="13"/>
      <c r="VHD87" s="14"/>
      <c r="VHE87" s="14"/>
      <c r="VHF87" s="12"/>
      <c r="VHG87" s="12"/>
      <c r="VHH87" s="12"/>
      <c r="VHI87" s="12"/>
      <c r="VHJ87" s="12"/>
      <c r="VHK87" s="12"/>
      <c r="VHL87" s="12"/>
      <c r="VHM87" s="12"/>
      <c r="VHN87" s="12"/>
      <c r="VHO87" s="12"/>
      <c r="VHP87" s="12"/>
      <c r="VHQ87" s="12"/>
      <c r="VHR87" s="11"/>
      <c r="VHS87" s="15"/>
      <c r="VHT87" s="13"/>
      <c r="VHU87" s="14"/>
      <c r="VHV87" s="14"/>
      <c r="VHW87" s="12"/>
      <c r="VHX87" s="12"/>
      <c r="VHY87" s="12"/>
      <c r="VHZ87" s="12"/>
      <c r="VIA87" s="12"/>
      <c r="VIB87" s="12"/>
      <c r="VIC87" s="12"/>
      <c r="VID87" s="12"/>
      <c r="VIE87" s="12"/>
      <c r="VIF87" s="12"/>
      <c r="VIG87" s="12"/>
      <c r="VIH87" s="12"/>
      <c r="VII87" s="11"/>
      <c r="VIJ87" s="15"/>
      <c r="VIK87" s="13"/>
      <c r="VIL87" s="14"/>
      <c r="VIM87" s="14"/>
      <c r="VIN87" s="12"/>
      <c r="VIO87" s="12"/>
      <c r="VIP87" s="12"/>
      <c r="VIQ87" s="12"/>
      <c r="VIR87" s="12"/>
      <c r="VIS87" s="12"/>
      <c r="VIT87" s="12"/>
      <c r="VIU87" s="12"/>
      <c r="VIV87" s="12"/>
      <c r="VIW87" s="12"/>
      <c r="VIX87" s="12"/>
      <c r="VIY87" s="12"/>
      <c r="VIZ87" s="11"/>
      <c r="VJA87" s="15"/>
      <c r="VJB87" s="13"/>
      <c r="VJC87" s="14"/>
      <c r="VJD87" s="14"/>
      <c r="VJE87" s="12"/>
      <c r="VJF87" s="12"/>
      <c r="VJG87" s="12"/>
      <c r="VJH87" s="12"/>
      <c r="VJI87" s="12"/>
      <c r="VJJ87" s="12"/>
      <c r="VJK87" s="12"/>
      <c r="VJL87" s="12"/>
      <c r="VJM87" s="12"/>
      <c r="VJN87" s="12"/>
      <c r="VJO87" s="12"/>
      <c r="VJP87" s="12"/>
      <c r="VJQ87" s="11"/>
      <c r="VJR87" s="15"/>
      <c r="VJS87" s="13"/>
      <c r="VJT87" s="14"/>
      <c r="VJU87" s="14"/>
      <c r="VJV87" s="12"/>
      <c r="VJW87" s="12"/>
      <c r="VJX87" s="12"/>
      <c r="VJY87" s="12"/>
      <c r="VJZ87" s="12"/>
      <c r="VKA87" s="12"/>
      <c r="VKB87" s="12"/>
      <c r="VKC87" s="12"/>
      <c r="VKD87" s="12"/>
      <c r="VKE87" s="12"/>
      <c r="VKF87" s="12"/>
      <c r="VKG87" s="12"/>
      <c r="VKH87" s="11"/>
      <c r="VKI87" s="15"/>
      <c r="VKJ87" s="13"/>
      <c r="VKK87" s="14"/>
      <c r="VKL87" s="14"/>
      <c r="VKM87" s="12"/>
      <c r="VKN87" s="12"/>
      <c r="VKO87" s="12"/>
      <c r="VKP87" s="12"/>
      <c r="VKQ87" s="12"/>
      <c r="VKR87" s="12"/>
      <c r="VKS87" s="12"/>
      <c r="VKT87" s="12"/>
      <c r="VKU87" s="12"/>
      <c r="VKV87" s="12"/>
      <c r="VKW87" s="12"/>
      <c r="VKX87" s="12"/>
      <c r="VKY87" s="11"/>
      <c r="VKZ87" s="15"/>
      <c r="VLA87" s="13"/>
      <c r="VLB87" s="14"/>
      <c r="VLC87" s="14"/>
      <c r="VLD87" s="12"/>
      <c r="VLE87" s="12"/>
      <c r="VLF87" s="12"/>
      <c r="VLG87" s="12"/>
      <c r="VLH87" s="12"/>
      <c r="VLI87" s="12"/>
      <c r="VLJ87" s="12"/>
      <c r="VLK87" s="12"/>
      <c r="VLL87" s="12"/>
      <c r="VLM87" s="12"/>
      <c r="VLN87" s="12"/>
      <c r="VLO87" s="12"/>
      <c r="VLP87" s="11"/>
      <c r="VLQ87" s="15"/>
      <c r="VLR87" s="13"/>
      <c r="VLS87" s="14"/>
      <c r="VLT87" s="14"/>
      <c r="VLU87" s="12"/>
      <c r="VLV87" s="12"/>
      <c r="VLW87" s="12"/>
      <c r="VLX87" s="12"/>
      <c r="VLY87" s="12"/>
      <c r="VLZ87" s="12"/>
      <c r="VMA87" s="12"/>
      <c r="VMB87" s="12"/>
      <c r="VMC87" s="12"/>
      <c r="VMD87" s="12"/>
      <c r="VME87" s="12"/>
      <c r="VMF87" s="12"/>
      <c r="VMG87" s="11"/>
      <c r="VMH87" s="15"/>
      <c r="VMI87" s="13"/>
      <c r="VMJ87" s="14"/>
      <c r="VMK87" s="14"/>
      <c r="VML87" s="12"/>
      <c r="VMM87" s="12"/>
      <c r="VMN87" s="12"/>
      <c r="VMO87" s="12"/>
      <c r="VMP87" s="12"/>
      <c r="VMQ87" s="12"/>
      <c r="VMR87" s="12"/>
      <c r="VMS87" s="12"/>
      <c r="VMT87" s="12"/>
      <c r="VMU87" s="12"/>
      <c r="VMV87" s="12"/>
      <c r="VMW87" s="12"/>
      <c r="VMX87" s="11"/>
      <c r="VMY87" s="15"/>
      <c r="VMZ87" s="13"/>
      <c r="VNA87" s="14"/>
      <c r="VNB87" s="14"/>
      <c r="VNC87" s="12"/>
      <c r="VND87" s="12"/>
      <c r="VNE87" s="12"/>
      <c r="VNF87" s="12"/>
      <c r="VNG87" s="12"/>
      <c r="VNH87" s="12"/>
      <c r="VNI87" s="12"/>
      <c r="VNJ87" s="12"/>
      <c r="VNK87" s="12"/>
      <c r="VNL87" s="12"/>
      <c r="VNM87" s="12"/>
      <c r="VNN87" s="12"/>
      <c r="VNO87" s="11"/>
      <c r="VNP87" s="15"/>
      <c r="VNQ87" s="13"/>
      <c r="VNR87" s="14"/>
      <c r="VNS87" s="14"/>
      <c r="VNT87" s="12"/>
      <c r="VNU87" s="12"/>
      <c r="VNV87" s="12"/>
      <c r="VNW87" s="12"/>
      <c r="VNX87" s="12"/>
      <c r="VNY87" s="12"/>
      <c r="VNZ87" s="12"/>
      <c r="VOA87" s="12"/>
      <c r="VOB87" s="12"/>
      <c r="VOC87" s="12"/>
      <c r="VOD87" s="12"/>
      <c r="VOE87" s="12"/>
      <c r="VOF87" s="11"/>
      <c r="VOG87" s="15"/>
      <c r="VOH87" s="13"/>
      <c r="VOI87" s="14"/>
      <c r="VOJ87" s="14"/>
      <c r="VOK87" s="12"/>
      <c r="VOL87" s="12"/>
      <c r="VOM87" s="12"/>
      <c r="VON87" s="12"/>
      <c r="VOO87" s="12"/>
      <c r="VOP87" s="12"/>
      <c r="VOQ87" s="12"/>
      <c r="VOR87" s="12"/>
      <c r="VOS87" s="12"/>
      <c r="VOT87" s="12"/>
      <c r="VOU87" s="12"/>
      <c r="VOV87" s="12"/>
      <c r="VOW87" s="11"/>
      <c r="VOX87" s="15"/>
      <c r="VOY87" s="13"/>
      <c r="VOZ87" s="14"/>
      <c r="VPA87" s="14"/>
      <c r="VPB87" s="12"/>
      <c r="VPC87" s="12"/>
      <c r="VPD87" s="12"/>
      <c r="VPE87" s="12"/>
      <c r="VPF87" s="12"/>
      <c r="VPG87" s="12"/>
      <c r="VPH87" s="12"/>
      <c r="VPI87" s="12"/>
      <c r="VPJ87" s="12"/>
      <c r="VPK87" s="12"/>
      <c r="VPL87" s="12"/>
      <c r="VPM87" s="12"/>
      <c r="VPN87" s="11"/>
      <c r="VPO87" s="15"/>
      <c r="VPP87" s="13"/>
      <c r="VPQ87" s="14"/>
      <c r="VPR87" s="14"/>
      <c r="VPS87" s="12"/>
      <c r="VPT87" s="12"/>
      <c r="VPU87" s="12"/>
      <c r="VPV87" s="12"/>
      <c r="VPW87" s="12"/>
      <c r="VPX87" s="12"/>
      <c r="VPY87" s="12"/>
      <c r="VPZ87" s="12"/>
      <c r="VQA87" s="12"/>
      <c r="VQB87" s="12"/>
      <c r="VQC87" s="12"/>
      <c r="VQD87" s="12"/>
      <c r="VQE87" s="11"/>
      <c r="VQF87" s="15"/>
      <c r="VQG87" s="13"/>
      <c r="VQH87" s="14"/>
      <c r="VQI87" s="14"/>
      <c r="VQJ87" s="12"/>
      <c r="VQK87" s="12"/>
      <c r="VQL87" s="12"/>
      <c r="VQM87" s="12"/>
      <c r="VQN87" s="12"/>
      <c r="VQO87" s="12"/>
      <c r="VQP87" s="12"/>
      <c r="VQQ87" s="12"/>
      <c r="VQR87" s="12"/>
      <c r="VQS87" s="12"/>
      <c r="VQT87" s="12"/>
      <c r="VQU87" s="12"/>
      <c r="VQV87" s="11"/>
      <c r="VQW87" s="15"/>
      <c r="VQX87" s="13"/>
      <c r="VQY87" s="14"/>
      <c r="VQZ87" s="14"/>
      <c r="VRA87" s="12"/>
      <c r="VRB87" s="12"/>
      <c r="VRC87" s="12"/>
      <c r="VRD87" s="12"/>
      <c r="VRE87" s="12"/>
      <c r="VRF87" s="12"/>
      <c r="VRG87" s="12"/>
      <c r="VRH87" s="12"/>
      <c r="VRI87" s="12"/>
      <c r="VRJ87" s="12"/>
      <c r="VRK87" s="12"/>
      <c r="VRL87" s="12"/>
      <c r="VRM87" s="11"/>
      <c r="VRN87" s="15"/>
      <c r="VRO87" s="13"/>
      <c r="VRP87" s="14"/>
      <c r="VRQ87" s="14"/>
      <c r="VRR87" s="12"/>
      <c r="VRS87" s="12"/>
      <c r="VRT87" s="12"/>
      <c r="VRU87" s="12"/>
      <c r="VRV87" s="12"/>
      <c r="VRW87" s="12"/>
      <c r="VRX87" s="12"/>
      <c r="VRY87" s="12"/>
      <c r="VRZ87" s="12"/>
      <c r="VSA87" s="12"/>
      <c r="VSB87" s="12"/>
      <c r="VSC87" s="12"/>
      <c r="VSD87" s="11"/>
      <c r="VSE87" s="15"/>
      <c r="VSF87" s="13"/>
      <c r="VSG87" s="14"/>
      <c r="VSH87" s="14"/>
      <c r="VSI87" s="12"/>
      <c r="VSJ87" s="12"/>
      <c r="VSK87" s="12"/>
      <c r="VSL87" s="12"/>
      <c r="VSM87" s="12"/>
      <c r="VSN87" s="12"/>
      <c r="VSO87" s="12"/>
      <c r="VSP87" s="12"/>
      <c r="VSQ87" s="12"/>
      <c r="VSR87" s="12"/>
      <c r="VSS87" s="12"/>
      <c r="VST87" s="12"/>
      <c r="VSU87" s="11"/>
      <c r="VSV87" s="15"/>
      <c r="VSW87" s="13"/>
      <c r="VSX87" s="14"/>
      <c r="VSY87" s="14"/>
      <c r="VSZ87" s="12"/>
      <c r="VTA87" s="12"/>
      <c r="VTB87" s="12"/>
      <c r="VTC87" s="12"/>
      <c r="VTD87" s="12"/>
      <c r="VTE87" s="12"/>
      <c r="VTF87" s="12"/>
      <c r="VTG87" s="12"/>
      <c r="VTH87" s="12"/>
      <c r="VTI87" s="12"/>
      <c r="VTJ87" s="12"/>
      <c r="VTK87" s="12"/>
      <c r="VTL87" s="11"/>
      <c r="VTM87" s="15"/>
      <c r="VTN87" s="13"/>
      <c r="VTO87" s="14"/>
      <c r="VTP87" s="14"/>
      <c r="VTQ87" s="12"/>
      <c r="VTR87" s="12"/>
      <c r="VTS87" s="12"/>
      <c r="VTT87" s="12"/>
      <c r="VTU87" s="12"/>
      <c r="VTV87" s="12"/>
      <c r="VTW87" s="12"/>
      <c r="VTX87" s="12"/>
      <c r="VTY87" s="12"/>
      <c r="VTZ87" s="12"/>
      <c r="VUA87" s="12"/>
      <c r="VUB87" s="12"/>
      <c r="VUC87" s="11"/>
      <c r="VUD87" s="15"/>
      <c r="VUE87" s="13"/>
      <c r="VUF87" s="14"/>
      <c r="VUG87" s="14"/>
      <c r="VUH87" s="12"/>
      <c r="VUI87" s="12"/>
      <c r="VUJ87" s="12"/>
      <c r="VUK87" s="12"/>
      <c r="VUL87" s="12"/>
      <c r="VUM87" s="12"/>
      <c r="VUN87" s="12"/>
      <c r="VUO87" s="12"/>
      <c r="VUP87" s="12"/>
      <c r="VUQ87" s="12"/>
      <c r="VUR87" s="12"/>
      <c r="VUS87" s="12"/>
      <c r="VUT87" s="11"/>
      <c r="VUU87" s="15"/>
      <c r="VUV87" s="13"/>
      <c r="VUW87" s="14"/>
      <c r="VUX87" s="14"/>
      <c r="VUY87" s="12"/>
      <c r="VUZ87" s="12"/>
      <c r="VVA87" s="12"/>
      <c r="VVB87" s="12"/>
      <c r="VVC87" s="12"/>
      <c r="VVD87" s="12"/>
      <c r="VVE87" s="12"/>
      <c r="VVF87" s="12"/>
      <c r="VVG87" s="12"/>
      <c r="VVH87" s="12"/>
      <c r="VVI87" s="12"/>
      <c r="VVJ87" s="12"/>
      <c r="VVK87" s="11"/>
      <c r="VVL87" s="15"/>
      <c r="VVM87" s="13"/>
      <c r="VVN87" s="14"/>
      <c r="VVO87" s="14"/>
      <c r="VVP87" s="12"/>
      <c r="VVQ87" s="12"/>
      <c r="VVR87" s="12"/>
      <c r="VVS87" s="12"/>
      <c r="VVT87" s="12"/>
      <c r="VVU87" s="12"/>
      <c r="VVV87" s="12"/>
      <c r="VVW87" s="12"/>
      <c r="VVX87" s="12"/>
      <c r="VVY87" s="12"/>
      <c r="VVZ87" s="12"/>
      <c r="VWA87" s="12"/>
      <c r="VWB87" s="11"/>
      <c r="VWC87" s="15"/>
      <c r="VWD87" s="13"/>
      <c r="VWE87" s="14"/>
      <c r="VWF87" s="14"/>
      <c r="VWG87" s="12"/>
      <c r="VWH87" s="12"/>
      <c r="VWI87" s="12"/>
      <c r="VWJ87" s="12"/>
      <c r="VWK87" s="12"/>
      <c r="VWL87" s="12"/>
      <c r="VWM87" s="12"/>
      <c r="VWN87" s="12"/>
      <c r="VWO87" s="12"/>
      <c r="VWP87" s="12"/>
      <c r="VWQ87" s="12"/>
      <c r="VWR87" s="12"/>
      <c r="VWS87" s="11"/>
      <c r="VWT87" s="15"/>
      <c r="VWU87" s="13"/>
      <c r="VWV87" s="14"/>
      <c r="VWW87" s="14"/>
      <c r="VWX87" s="12"/>
      <c r="VWY87" s="12"/>
      <c r="VWZ87" s="12"/>
      <c r="VXA87" s="12"/>
      <c r="VXB87" s="12"/>
      <c r="VXC87" s="12"/>
      <c r="VXD87" s="12"/>
      <c r="VXE87" s="12"/>
      <c r="VXF87" s="12"/>
      <c r="VXG87" s="12"/>
      <c r="VXH87" s="12"/>
      <c r="VXI87" s="12"/>
      <c r="VXJ87" s="11"/>
      <c r="VXK87" s="15"/>
      <c r="VXL87" s="13"/>
      <c r="VXM87" s="14"/>
      <c r="VXN87" s="14"/>
      <c r="VXO87" s="12"/>
      <c r="VXP87" s="12"/>
      <c r="VXQ87" s="12"/>
      <c r="VXR87" s="12"/>
      <c r="VXS87" s="12"/>
      <c r="VXT87" s="12"/>
      <c r="VXU87" s="12"/>
      <c r="VXV87" s="12"/>
      <c r="VXW87" s="12"/>
      <c r="VXX87" s="12"/>
      <c r="VXY87" s="12"/>
      <c r="VXZ87" s="12"/>
      <c r="VYA87" s="11"/>
      <c r="VYB87" s="15"/>
      <c r="VYC87" s="13"/>
      <c r="VYD87" s="14"/>
      <c r="VYE87" s="14"/>
      <c r="VYF87" s="12"/>
      <c r="VYG87" s="12"/>
      <c r="VYH87" s="12"/>
      <c r="VYI87" s="12"/>
      <c r="VYJ87" s="12"/>
      <c r="VYK87" s="12"/>
      <c r="VYL87" s="12"/>
      <c r="VYM87" s="12"/>
      <c r="VYN87" s="12"/>
      <c r="VYO87" s="12"/>
      <c r="VYP87" s="12"/>
      <c r="VYQ87" s="12"/>
      <c r="VYR87" s="11"/>
      <c r="VYS87" s="15"/>
      <c r="VYT87" s="13"/>
      <c r="VYU87" s="14"/>
      <c r="VYV87" s="14"/>
      <c r="VYW87" s="12"/>
      <c r="VYX87" s="12"/>
      <c r="VYY87" s="12"/>
      <c r="VYZ87" s="12"/>
      <c r="VZA87" s="12"/>
      <c r="VZB87" s="12"/>
      <c r="VZC87" s="12"/>
      <c r="VZD87" s="12"/>
      <c r="VZE87" s="12"/>
      <c r="VZF87" s="12"/>
      <c r="VZG87" s="12"/>
      <c r="VZH87" s="12"/>
      <c r="VZI87" s="11"/>
      <c r="VZJ87" s="15"/>
      <c r="VZK87" s="13"/>
      <c r="VZL87" s="14"/>
      <c r="VZM87" s="14"/>
      <c r="VZN87" s="12"/>
      <c r="VZO87" s="12"/>
      <c r="VZP87" s="12"/>
      <c r="VZQ87" s="12"/>
      <c r="VZR87" s="12"/>
      <c r="VZS87" s="12"/>
      <c r="VZT87" s="12"/>
      <c r="VZU87" s="12"/>
      <c r="VZV87" s="12"/>
      <c r="VZW87" s="12"/>
      <c r="VZX87" s="12"/>
      <c r="VZY87" s="12"/>
      <c r="VZZ87" s="11"/>
      <c r="WAA87" s="15"/>
      <c r="WAB87" s="13"/>
      <c r="WAC87" s="14"/>
      <c r="WAD87" s="14"/>
      <c r="WAE87" s="12"/>
      <c r="WAF87" s="12"/>
      <c r="WAG87" s="12"/>
      <c r="WAH87" s="12"/>
      <c r="WAI87" s="12"/>
      <c r="WAJ87" s="12"/>
      <c r="WAK87" s="12"/>
      <c r="WAL87" s="12"/>
      <c r="WAM87" s="12"/>
      <c r="WAN87" s="12"/>
      <c r="WAO87" s="12"/>
      <c r="WAP87" s="12"/>
      <c r="WAQ87" s="11"/>
      <c r="WAR87" s="15"/>
      <c r="WAS87" s="13"/>
      <c r="WAT87" s="14"/>
      <c r="WAU87" s="14"/>
      <c r="WAV87" s="12"/>
      <c r="WAW87" s="12"/>
      <c r="WAX87" s="12"/>
      <c r="WAY87" s="12"/>
      <c r="WAZ87" s="12"/>
      <c r="WBA87" s="12"/>
      <c r="WBB87" s="12"/>
      <c r="WBC87" s="12"/>
      <c r="WBD87" s="12"/>
      <c r="WBE87" s="12"/>
      <c r="WBF87" s="12"/>
      <c r="WBG87" s="12"/>
      <c r="WBH87" s="11"/>
      <c r="WBI87" s="15"/>
      <c r="WBJ87" s="13"/>
      <c r="WBK87" s="14"/>
      <c r="WBL87" s="14"/>
      <c r="WBM87" s="12"/>
      <c r="WBN87" s="12"/>
      <c r="WBO87" s="12"/>
      <c r="WBP87" s="12"/>
      <c r="WBQ87" s="12"/>
      <c r="WBR87" s="12"/>
      <c r="WBS87" s="12"/>
      <c r="WBT87" s="12"/>
      <c r="WBU87" s="12"/>
      <c r="WBV87" s="12"/>
      <c r="WBW87" s="12"/>
      <c r="WBX87" s="12"/>
      <c r="WBY87" s="11"/>
      <c r="WBZ87" s="15"/>
      <c r="WCA87" s="13"/>
      <c r="WCB87" s="14"/>
      <c r="WCC87" s="14"/>
      <c r="WCD87" s="12"/>
      <c r="WCE87" s="12"/>
      <c r="WCF87" s="12"/>
      <c r="WCG87" s="12"/>
      <c r="WCH87" s="12"/>
      <c r="WCI87" s="12"/>
      <c r="WCJ87" s="12"/>
      <c r="WCK87" s="12"/>
      <c r="WCL87" s="12"/>
      <c r="WCM87" s="12"/>
      <c r="WCN87" s="12"/>
      <c r="WCO87" s="12"/>
      <c r="WCP87" s="11"/>
      <c r="WCQ87" s="15"/>
      <c r="WCR87" s="13"/>
      <c r="WCS87" s="14"/>
      <c r="WCT87" s="14"/>
      <c r="WCU87" s="12"/>
      <c r="WCV87" s="12"/>
      <c r="WCW87" s="12"/>
      <c r="WCX87" s="12"/>
      <c r="WCY87" s="12"/>
      <c r="WCZ87" s="12"/>
      <c r="WDA87" s="12"/>
      <c r="WDB87" s="12"/>
      <c r="WDC87" s="12"/>
      <c r="WDD87" s="12"/>
      <c r="WDE87" s="12"/>
      <c r="WDF87" s="12"/>
      <c r="WDG87" s="11"/>
      <c r="WDH87" s="15"/>
      <c r="WDI87" s="13"/>
      <c r="WDJ87" s="14"/>
      <c r="WDK87" s="14"/>
      <c r="WDL87" s="12"/>
      <c r="WDM87" s="12"/>
      <c r="WDN87" s="12"/>
      <c r="WDO87" s="12"/>
      <c r="WDP87" s="12"/>
      <c r="WDQ87" s="12"/>
      <c r="WDR87" s="12"/>
      <c r="WDS87" s="12"/>
      <c r="WDT87" s="12"/>
      <c r="WDU87" s="12"/>
      <c r="WDV87" s="12"/>
      <c r="WDW87" s="12"/>
      <c r="WDX87" s="11"/>
      <c r="WDY87" s="15"/>
      <c r="WDZ87" s="13"/>
      <c r="WEA87" s="14"/>
      <c r="WEB87" s="14"/>
      <c r="WEC87" s="12"/>
      <c r="WED87" s="12"/>
      <c r="WEE87" s="12"/>
      <c r="WEF87" s="12"/>
      <c r="WEG87" s="12"/>
      <c r="WEH87" s="12"/>
      <c r="WEI87" s="12"/>
      <c r="WEJ87" s="12"/>
      <c r="WEK87" s="12"/>
      <c r="WEL87" s="12"/>
      <c r="WEM87" s="12"/>
      <c r="WEN87" s="12"/>
      <c r="WEO87" s="11"/>
      <c r="WEP87" s="15"/>
      <c r="WEQ87" s="13"/>
      <c r="WER87" s="14"/>
      <c r="WES87" s="14"/>
      <c r="WET87" s="12"/>
      <c r="WEU87" s="12"/>
      <c r="WEV87" s="12"/>
      <c r="WEW87" s="12"/>
      <c r="WEX87" s="12"/>
      <c r="WEY87" s="12"/>
      <c r="WEZ87" s="12"/>
      <c r="WFA87" s="12"/>
      <c r="WFB87" s="12"/>
      <c r="WFC87" s="12"/>
      <c r="WFD87" s="12"/>
      <c r="WFE87" s="12"/>
      <c r="WFF87" s="11"/>
      <c r="WFG87" s="15"/>
      <c r="WFH87" s="13"/>
      <c r="WFI87" s="14"/>
      <c r="WFJ87" s="14"/>
      <c r="WFK87" s="12"/>
      <c r="WFL87" s="12"/>
      <c r="WFM87" s="12"/>
      <c r="WFN87" s="12"/>
      <c r="WFO87" s="12"/>
      <c r="WFP87" s="12"/>
      <c r="WFQ87" s="12"/>
      <c r="WFR87" s="12"/>
      <c r="WFS87" s="12"/>
      <c r="WFT87" s="12"/>
      <c r="WFU87" s="12"/>
      <c r="WFV87" s="12"/>
      <c r="WFW87" s="11"/>
      <c r="WFX87" s="15"/>
      <c r="WFY87" s="13"/>
      <c r="WFZ87" s="14"/>
      <c r="WGA87" s="14"/>
      <c r="WGB87" s="12"/>
      <c r="WGC87" s="12"/>
      <c r="WGD87" s="12"/>
      <c r="WGE87" s="12"/>
      <c r="WGF87" s="12"/>
      <c r="WGG87" s="12"/>
      <c r="WGH87" s="12"/>
      <c r="WGI87" s="12"/>
      <c r="WGJ87" s="12"/>
      <c r="WGK87" s="12"/>
      <c r="WGL87" s="12"/>
      <c r="WGM87" s="12"/>
      <c r="WGN87" s="11"/>
      <c r="WGO87" s="15"/>
      <c r="WGP87" s="13"/>
      <c r="WGQ87" s="14"/>
      <c r="WGR87" s="14"/>
      <c r="WGS87" s="12"/>
      <c r="WGT87" s="12"/>
      <c r="WGU87" s="12"/>
      <c r="WGV87" s="12"/>
      <c r="WGW87" s="12"/>
      <c r="WGX87" s="12"/>
      <c r="WGY87" s="12"/>
      <c r="WGZ87" s="12"/>
      <c r="WHA87" s="12"/>
      <c r="WHB87" s="12"/>
      <c r="WHC87" s="12"/>
      <c r="WHD87" s="12"/>
      <c r="WHE87" s="11"/>
      <c r="WHF87" s="15"/>
      <c r="WHG87" s="13"/>
      <c r="WHH87" s="14"/>
      <c r="WHI87" s="14"/>
      <c r="WHJ87" s="12"/>
      <c r="WHK87" s="12"/>
      <c r="WHL87" s="12"/>
      <c r="WHM87" s="12"/>
      <c r="WHN87" s="12"/>
      <c r="WHO87" s="12"/>
      <c r="WHP87" s="12"/>
      <c r="WHQ87" s="12"/>
      <c r="WHR87" s="12"/>
      <c r="WHS87" s="12"/>
      <c r="WHT87" s="12"/>
      <c r="WHU87" s="12"/>
      <c r="WHV87" s="11"/>
      <c r="WHW87" s="15"/>
      <c r="WHX87" s="13"/>
      <c r="WHY87" s="14"/>
      <c r="WHZ87" s="14"/>
      <c r="WIA87" s="12"/>
      <c r="WIB87" s="12"/>
      <c r="WIC87" s="12"/>
      <c r="WID87" s="12"/>
      <c r="WIE87" s="12"/>
      <c r="WIF87" s="12"/>
      <c r="WIG87" s="12"/>
      <c r="WIH87" s="12"/>
      <c r="WII87" s="12"/>
      <c r="WIJ87" s="12"/>
      <c r="WIK87" s="12"/>
      <c r="WIL87" s="12"/>
      <c r="WIM87" s="11"/>
      <c r="WIN87" s="15"/>
      <c r="WIO87" s="13"/>
      <c r="WIP87" s="14"/>
      <c r="WIQ87" s="14"/>
      <c r="WIR87" s="12"/>
      <c r="WIS87" s="12"/>
      <c r="WIT87" s="12"/>
      <c r="WIU87" s="12"/>
      <c r="WIV87" s="12"/>
      <c r="WIW87" s="12"/>
      <c r="WIX87" s="12"/>
      <c r="WIY87" s="12"/>
      <c r="WIZ87" s="12"/>
      <c r="WJA87" s="12"/>
      <c r="WJB87" s="12"/>
      <c r="WJC87" s="12"/>
      <c r="WJD87" s="11"/>
      <c r="WJE87" s="15"/>
      <c r="WJF87" s="13"/>
      <c r="WJG87" s="14"/>
      <c r="WJH87" s="14"/>
      <c r="WJI87" s="12"/>
      <c r="WJJ87" s="12"/>
      <c r="WJK87" s="12"/>
      <c r="WJL87" s="12"/>
      <c r="WJM87" s="12"/>
      <c r="WJN87" s="12"/>
      <c r="WJO87" s="12"/>
      <c r="WJP87" s="12"/>
      <c r="WJQ87" s="12"/>
      <c r="WJR87" s="12"/>
      <c r="WJS87" s="12"/>
      <c r="WJT87" s="12"/>
      <c r="WJU87" s="11"/>
      <c r="WJV87" s="15"/>
      <c r="WJW87" s="13"/>
      <c r="WJX87" s="14"/>
      <c r="WJY87" s="14"/>
      <c r="WJZ87" s="12"/>
      <c r="WKA87" s="12"/>
      <c r="WKB87" s="12"/>
      <c r="WKC87" s="12"/>
      <c r="WKD87" s="12"/>
      <c r="WKE87" s="12"/>
      <c r="WKF87" s="12"/>
      <c r="WKG87" s="12"/>
      <c r="WKH87" s="12"/>
      <c r="WKI87" s="12"/>
      <c r="WKJ87" s="12"/>
      <c r="WKK87" s="12"/>
      <c r="WKL87" s="11"/>
      <c r="WKM87" s="15"/>
      <c r="WKN87" s="13"/>
      <c r="WKO87" s="14"/>
      <c r="WKP87" s="14"/>
      <c r="WKQ87" s="12"/>
      <c r="WKR87" s="12"/>
      <c r="WKS87" s="12"/>
      <c r="WKT87" s="12"/>
      <c r="WKU87" s="12"/>
      <c r="WKV87" s="12"/>
      <c r="WKW87" s="12"/>
      <c r="WKX87" s="12"/>
      <c r="WKY87" s="12"/>
      <c r="WKZ87" s="12"/>
      <c r="WLA87" s="12"/>
      <c r="WLB87" s="12"/>
      <c r="WLC87" s="11"/>
      <c r="WLD87" s="15"/>
      <c r="WLE87" s="13"/>
      <c r="WLF87" s="14"/>
      <c r="WLG87" s="14"/>
      <c r="WLH87" s="12"/>
      <c r="WLI87" s="12"/>
      <c r="WLJ87" s="12"/>
      <c r="WLK87" s="12"/>
      <c r="WLL87" s="12"/>
      <c r="WLM87" s="12"/>
      <c r="WLN87" s="12"/>
      <c r="WLO87" s="12"/>
      <c r="WLP87" s="12"/>
      <c r="WLQ87" s="12"/>
      <c r="WLR87" s="12"/>
      <c r="WLS87" s="12"/>
      <c r="WLT87" s="11"/>
      <c r="WLU87" s="15"/>
      <c r="WLV87" s="13"/>
      <c r="WLW87" s="14"/>
      <c r="WLX87" s="14"/>
      <c r="WLY87" s="12"/>
      <c r="WLZ87" s="12"/>
      <c r="WMA87" s="12"/>
      <c r="WMB87" s="12"/>
      <c r="WMC87" s="12"/>
      <c r="WMD87" s="12"/>
      <c r="WME87" s="12"/>
      <c r="WMF87" s="12"/>
      <c r="WMG87" s="12"/>
      <c r="WMH87" s="12"/>
      <c r="WMI87" s="12"/>
      <c r="WMJ87" s="12"/>
      <c r="WMK87" s="11"/>
      <c r="WML87" s="15"/>
      <c r="WMM87" s="13"/>
      <c r="WMN87" s="14"/>
      <c r="WMO87" s="14"/>
      <c r="WMP87" s="12"/>
      <c r="WMQ87" s="12"/>
      <c r="WMR87" s="12"/>
      <c r="WMS87" s="12"/>
      <c r="WMT87" s="12"/>
      <c r="WMU87" s="12"/>
      <c r="WMV87" s="12"/>
      <c r="WMW87" s="12"/>
      <c r="WMX87" s="12"/>
      <c r="WMY87" s="12"/>
      <c r="WMZ87" s="12"/>
      <c r="WNA87" s="12"/>
      <c r="WNB87" s="11"/>
      <c r="WNC87" s="15"/>
      <c r="WND87" s="13"/>
      <c r="WNE87" s="14"/>
      <c r="WNF87" s="14"/>
      <c r="WNG87" s="12"/>
      <c r="WNH87" s="12"/>
      <c r="WNI87" s="12"/>
      <c r="WNJ87" s="12"/>
      <c r="WNK87" s="12"/>
      <c r="WNL87" s="12"/>
      <c r="WNM87" s="12"/>
      <c r="WNN87" s="12"/>
      <c r="WNO87" s="12"/>
      <c r="WNP87" s="12"/>
      <c r="WNQ87" s="12"/>
      <c r="WNR87" s="12"/>
      <c r="WNS87" s="11"/>
      <c r="WNT87" s="15"/>
      <c r="WNU87" s="13"/>
      <c r="WNV87" s="14"/>
      <c r="WNW87" s="14"/>
      <c r="WNX87" s="12"/>
      <c r="WNY87" s="12"/>
      <c r="WNZ87" s="12"/>
      <c r="WOA87" s="12"/>
      <c r="WOB87" s="12"/>
      <c r="WOC87" s="12"/>
      <c r="WOD87" s="12"/>
      <c r="WOE87" s="12"/>
      <c r="WOF87" s="12"/>
      <c r="WOG87" s="12"/>
      <c r="WOH87" s="12"/>
      <c r="WOI87" s="12"/>
      <c r="WOJ87" s="11"/>
      <c r="WOK87" s="15"/>
      <c r="WOL87" s="13"/>
      <c r="WOM87" s="14"/>
      <c r="WON87" s="14"/>
      <c r="WOO87" s="12"/>
      <c r="WOP87" s="12"/>
      <c r="WOQ87" s="12"/>
      <c r="WOR87" s="12"/>
      <c r="WOS87" s="12"/>
      <c r="WOT87" s="12"/>
      <c r="WOU87" s="12"/>
      <c r="WOV87" s="12"/>
      <c r="WOW87" s="12"/>
      <c r="WOX87" s="12"/>
      <c r="WOY87" s="12"/>
      <c r="WOZ87" s="12"/>
      <c r="WPA87" s="11"/>
      <c r="WPB87" s="15"/>
      <c r="WPC87" s="13"/>
      <c r="WPD87" s="14"/>
      <c r="WPE87" s="14"/>
      <c r="WPF87" s="12"/>
      <c r="WPG87" s="12"/>
      <c r="WPH87" s="12"/>
      <c r="WPI87" s="12"/>
      <c r="WPJ87" s="12"/>
      <c r="WPK87" s="12"/>
      <c r="WPL87" s="12"/>
      <c r="WPM87" s="12"/>
      <c r="WPN87" s="12"/>
      <c r="WPO87" s="12"/>
      <c r="WPP87" s="12"/>
      <c r="WPQ87" s="12"/>
      <c r="WPR87" s="11"/>
      <c r="WPS87" s="15"/>
      <c r="WPT87" s="13"/>
      <c r="WPU87" s="14"/>
      <c r="WPV87" s="14"/>
      <c r="WPW87" s="12"/>
      <c r="WPX87" s="12"/>
      <c r="WPY87" s="12"/>
      <c r="WPZ87" s="12"/>
      <c r="WQA87" s="12"/>
      <c r="WQB87" s="12"/>
      <c r="WQC87" s="12"/>
      <c r="WQD87" s="12"/>
      <c r="WQE87" s="12"/>
      <c r="WQF87" s="12"/>
      <c r="WQG87" s="12"/>
      <c r="WQH87" s="12"/>
      <c r="WQI87" s="11"/>
      <c r="WQJ87" s="15"/>
      <c r="WQK87" s="13"/>
      <c r="WQL87" s="14"/>
      <c r="WQM87" s="14"/>
      <c r="WQN87" s="12"/>
      <c r="WQO87" s="12"/>
      <c r="WQP87" s="12"/>
      <c r="WQQ87" s="12"/>
      <c r="WQR87" s="12"/>
      <c r="WQS87" s="12"/>
      <c r="WQT87" s="12"/>
      <c r="WQU87" s="12"/>
      <c r="WQV87" s="12"/>
      <c r="WQW87" s="12"/>
      <c r="WQX87" s="12"/>
      <c r="WQY87" s="12"/>
      <c r="WQZ87" s="11"/>
      <c r="WRA87" s="15"/>
      <c r="WRB87" s="13"/>
      <c r="WRC87" s="14"/>
      <c r="WRD87" s="14"/>
      <c r="WRE87" s="12"/>
      <c r="WRF87" s="12"/>
      <c r="WRG87" s="12"/>
      <c r="WRH87" s="12"/>
      <c r="WRI87" s="12"/>
      <c r="WRJ87" s="12"/>
      <c r="WRK87" s="12"/>
      <c r="WRL87" s="12"/>
      <c r="WRM87" s="12"/>
      <c r="WRN87" s="12"/>
      <c r="WRO87" s="12"/>
      <c r="WRP87" s="12"/>
      <c r="WRQ87" s="11"/>
      <c r="WRR87" s="15"/>
      <c r="WRS87" s="13"/>
      <c r="WRT87" s="14"/>
      <c r="WRU87" s="14"/>
      <c r="WRV87" s="12"/>
      <c r="WRW87" s="12"/>
      <c r="WRX87" s="12"/>
      <c r="WRY87" s="12"/>
      <c r="WRZ87" s="12"/>
      <c r="WSA87" s="12"/>
      <c r="WSB87" s="12"/>
      <c r="WSC87" s="12"/>
      <c r="WSD87" s="12"/>
      <c r="WSE87" s="12"/>
      <c r="WSF87" s="12"/>
      <c r="WSG87" s="12"/>
      <c r="WSH87" s="11"/>
      <c r="WSI87" s="15"/>
      <c r="WSJ87" s="13"/>
      <c r="WSK87" s="14"/>
      <c r="WSL87" s="14"/>
      <c r="WSM87" s="12"/>
      <c r="WSN87" s="12"/>
      <c r="WSO87" s="12"/>
      <c r="WSP87" s="12"/>
      <c r="WSQ87" s="12"/>
      <c r="WSR87" s="12"/>
      <c r="WSS87" s="12"/>
      <c r="WST87" s="12"/>
      <c r="WSU87" s="12"/>
      <c r="WSV87" s="12"/>
      <c r="WSW87" s="12"/>
      <c r="WSX87" s="12"/>
      <c r="WSY87" s="11"/>
      <c r="WSZ87" s="15"/>
      <c r="WTA87" s="13"/>
      <c r="WTB87" s="14"/>
      <c r="WTC87" s="14"/>
      <c r="WTD87" s="12"/>
      <c r="WTE87" s="12"/>
      <c r="WTF87" s="12"/>
      <c r="WTG87" s="12"/>
      <c r="WTH87" s="12"/>
      <c r="WTI87" s="12"/>
      <c r="WTJ87" s="12"/>
      <c r="WTK87" s="12"/>
      <c r="WTL87" s="12"/>
      <c r="WTM87" s="12"/>
      <c r="WTN87" s="12"/>
      <c r="WTO87" s="12"/>
      <c r="WTP87" s="11"/>
      <c r="WTQ87" s="15"/>
      <c r="WTR87" s="13"/>
      <c r="WTS87" s="14"/>
      <c r="WTT87" s="14"/>
      <c r="WTU87" s="12"/>
      <c r="WTV87" s="12"/>
      <c r="WTW87" s="12"/>
      <c r="WTX87" s="12"/>
      <c r="WTY87" s="12"/>
      <c r="WTZ87" s="12"/>
      <c r="WUA87" s="12"/>
      <c r="WUB87" s="12"/>
      <c r="WUC87" s="12"/>
      <c r="WUD87" s="12"/>
      <c r="WUE87" s="12"/>
      <c r="WUF87" s="12"/>
      <c r="WUG87" s="11"/>
      <c r="WUH87" s="15"/>
      <c r="WUI87" s="13"/>
      <c r="WUJ87" s="14"/>
      <c r="WUK87" s="14"/>
      <c r="WUL87" s="12"/>
      <c r="WUM87" s="12"/>
      <c r="WUN87" s="12"/>
      <c r="WUO87" s="12"/>
      <c r="WUP87" s="12"/>
      <c r="WUQ87" s="12"/>
      <c r="WUR87" s="12"/>
      <c r="WUS87" s="12"/>
      <c r="WUT87" s="12"/>
      <c r="WUU87" s="12"/>
      <c r="WUV87" s="12"/>
      <c r="WUW87" s="12"/>
      <c r="WUX87" s="11"/>
      <c r="WUY87" s="15"/>
      <c r="WUZ87" s="13"/>
      <c r="WVA87" s="14"/>
      <c r="WVB87" s="14"/>
      <c r="WVC87" s="12"/>
      <c r="WVD87" s="12"/>
      <c r="WVE87" s="12"/>
      <c r="WVF87" s="12"/>
      <c r="WVG87" s="12"/>
      <c r="WVH87" s="12"/>
      <c r="WVI87" s="12"/>
      <c r="WVJ87" s="12"/>
      <c r="WVK87" s="12"/>
      <c r="WVL87" s="12"/>
      <c r="WVM87" s="12"/>
      <c r="WVN87" s="12"/>
      <c r="WVO87" s="11"/>
      <c r="WVP87" s="15"/>
      <c r="WVQ87" s="13"/>
      <c r="WVR87" s="14"/>
      <c r="WVS87" s="14"/>
      <c r="WVT87" s="12"/>
      <c r="WVU87" s="12"/>
      <c r="WVV87" s="12"/>
      <c r="WVW87" s="12"/>
      <c r="WVX87" s="12"/>
      <c r="WVY87" s="12"/>
      <c r="WVZ87" s="12"/>
      <c r="WWA87" s="12"/>
      <c r="WWB87" s="12"/>
      <c r="WWC87" s="12"/>
      <c r="WWD87" s="12"/>
      <c r="WWE87" s="12"/>
      <c r="WWF87" s="11"/>
      <c r="WWG87" s="15"/>
      <c r="WWH87" s="13"/>
      <c r="WWI87" s="14"/>
      <c r="WWJ87" s="14"/>
      <c r="WWK87" s="12"/>
      <c r="WWL87" s="12"/>
      <c r="WWM87" s="12"/>
      <c r="WWN87" s="12"/>
      <c r="WWO87" s="12"/>
      <c r="WWP87" s="12"/>
      <c r="WWQ87" s="12"/>
      <c r="WWR87" s="12"/>
      <c r="WWS87" s="12"/>
      <c r="WWT87" s="12"/>
      <c r="WWU87" s="12"/>
      <c r="WWV87" s="12"/>
      <c r="WWW87" s="11"/>
      <c r="WWX87" s="15"/>
      <c r="WWY87" s="13"/>
      <c r="WWZ87" s="14"/>
      <c r="WXA87" s="14"/>
      <c r="WXB87" s="12"/>
      <c r="WXC87" s="12"/>
      <c r="WXD87" s="12"/>
      <c r="WXE87" s="12"/>
      <c r="WXF87" s="12"/>
      <c r="WXG87" s="12"/>
      <c r="WXH87" s="12"/>
      <c r="WXI87" s="12"/>
      <c r="WXJ87" s="12"/>
      <c r="WXK87" s="12"/>
      <c r="WXL87" s="12"/>
      <c r="WXM87" s="12"/>
      <c r="WXN87" s="11"/>
      <c r="WXO87" s="15"/>
      <c r="WXP87" s="13"/>
      <c r="WXQ87" s="14"/>
      <c r="WXR87" s="14"/>
      <c r="WXS87" s="12"/>
      <c r="WXT87" s="12"/>
      <c r="WXU87" s="12"/>
      <c r="WXV87" s="12"/>
      <c r="WXW87" s="12"/>
      <c r="WXX87" s="12"/>
      <c r="WXY87" s="12"/>
      <c r="WXZ87" s="12"/>
      <c r="WYA87" s="12"/>
      <c r="WYB87" s="12"/>
      <c r="WYC87" s="12"/>
      <c r="WYD87" s="12"/>
      <c r="WYE87" s="11"/>
      <c r="WYF87" s="15"/>
      <c r="WYG87" s="13"/>
      <c r="WYH87" s="14"/>
      <c r="WYI87" s="14"/>
      <c r="WYJ87" s="12"/>
      <c r="WYK87" s="12"/>
      <c r="WYL87" s="12"/>
      <c r="WYM87" s="12"/>
      <c r="WYN87" s="12"/>
      <c r="WYO87" s="12"/>
      <c r="WYP87" s="12"/>
      <c r="WYQ87" s="12"/>
      <c r="WYR87" s="12"/>
      <c r="WYS87" s="12"/>
      <c r="WYT87" s="12"/>
      <c r="WYU87" s="12"/>
      <c r="WYV87" s="11"/>
      <c r="WYW87" s="15"/>
      <c r="WYX87" s="13"/>
      <c r="WYY87" s="14"/>
      <c r="WYZ87" s="14"/>
      <c r="WZA87" s="12"/>
      <c r="WZB87" s="12"/>
      <c r="WZC87" s="12"/>
      <c r="WZD87" s="12"/>
      <c r="WZE87" s="12"/>
      <c r="WZF87" s="12"/>
      <c r="WZG87" s="12"/>
      <c r="WZH87" s="12"/>
      <c r="WZI87" s="12"/>
      <c r="WZJ87" s="12"/>
      <c r="WZK87" s="12"/>
      <c r="WZL87" s="12"/>
      <c r="WZM87" s="11"/>
      <c r="WZN87" s="15"/>
      <c r="WZO87" s="13"/>
      <c r="WZP87" s="14"/>
      <c r="WZQ87" s="14"/>
      <c r="WZR87" s="12"/>
      <c r="WZS87" s="12"/>
      <c r="WZT87" s="12"/>
      <c r="WZU87" s="12"/>
      <c r="WZV87" s="12"/>
      <c r="WZW87" s="12"/>
      <c r="WZX87" s="12"/>
      <c r="WZY87" s="12"/>
      <c r="WZZ87" s="12"/>
      <c r="XAA87" s="12"/>
      <c r="XAB87" s="12"/>
      <c r="XAC87" s="12"/>
      <c r="XAD87" s="11"/>
      <c r="XAE87" s="15"/>
      <c r="XAF87" s="13"/>
      <c r="XAG87" s="14"/>
      <c r="XAH87" s="14"/>
      <c r="XAI87" s="12"/>
      <c r="XAJ87" s="12"/>
      <c r="XAK87" s="12"/>
      <c r="XAL87" s="12"/>
      <c r="XAM87" s="12"/>
      <c r="XAN87" s="12"/>
      <c r="XAO87" s="12"/>
      <c r="XAP87" s="12"/>
      <c r="XAQ87" s="12"/>
      <c r="XAR87" s="12"/>
      <c r="XAS87" s="12"/>
      <c r="XAT87" s="12"/>
      <c r="XAU87" s="11"/>
      <c r="XAV87" s="15"/>
      <c r="XAW87" s="13"/>
      <c r="XAX87" s="14"/>
      <c r="XAY87" s="14"/>
      <c r="XAZ87" s="12"/>
      <c r="XBA87" s="12"/>
      <c r="XBB87" s="12"/>
      <c r="XBC87" s="12"/>
      <c r="XBD87" s="12"/>
      <c r="XBE87" s="12"/>
      <c r="XBF87" s="12"/>
      <c r="XBG87" s="12"/>
      <c r="XBH87" s="12"/>
      <c r="XBI87" s="12"/>
      <c r="XBJ87" s="12"/>
      <c r="XBK87" s="12"/>
      <c r="XBL87" s="11"/>
      <c r="XBM87" s="15"/>
      <c r="XBN87" s="13"/>
      <c r="XBO87" s="14"/>
      <c r="XBP87" s="14"/>
      <c r="XBQ87" s="12"/>
      <c r="XBR87" s="12"/>
      <c r="XBS87" s="12"/>
      <c r="XBT87" s="12"/>
      <c r="XBU87" s="12"/>
      <c r="XBV87" s="12"/>
      <c r="XBW87" s="12"/>
      <c r="XBX87" s="12"/>
      <c r="XBY87" s="12"/>
      <c r="XBZ87" s="12"/>
      <c r="XCA87" s="12"/>
      <c r="XCB87" s="12"/>
      <c r="XCC87" s="11"/>
      <c r="XCD87" s="15"/>
      <c r="XCE87" s="13"/>
      <c r="XCF87" s="14"/>
      <c r="XCG87" s="14"/>
      <c r="XCH87" s="12"/>
      <c r="XCI87" s="12"/>
      <c r="XCJ87" s="12"/>
      <c r="XCK87" s="12"/>
      <c r="XCL87" s="12"/>
      <c r="XCM87" s="12"/>
      <c r="XCN87" s="12"/>
      <c r="XCO87" s="12"/>
      <c r="XCP87" s="12"/>
      <c r="XCQ87" s="12"/>
      <c r="XCR87" s="12"/>
      <c r="XCS87" s="12"/>
      <c r="XCT87" s="11"/>
      <c r="XCU87" s="15"/>
      <c r="XCV87" s="13"/>
      <c r="XCW87" s="14"/>
      <c r="XCX87" s="14"/>
      <c r="XCY87" s="12"/>
      <c r="XCZ87" s="12"/>
      <c r="XDA87" s="12"/>
      <c r="XDB87" s="12"/>
      <c r="XDC87" s="12"/>
      <c r="XDD87" s="12"/>
      <c r="XDE87" s="12"/>
      <c r="XDF87" s="12"/>
      <c r="XDG87" s="12"/>
      <c r="XDH87" s="12"/>
      <c r="XDI87" s="12"/>
      <c r="XDJ87" s="12"/>
      <c r="XDK87" s="11"/>
      <c r="XDL87" s="15"/>
      <c r="XDM87" s="13"/>
      <c r="XDN87" s="14"/>
      <c r="XDO87" s="14"/>
      <c r="XDP87" s="12"/>
      <c r="XDQ87" s="12"/>
      <c r="XDR87" s="12"/>
      <c r="XDS87" s="12"/>
      <c r="XDT87" s="12"/>
      <c r="XDU87" s="12"/>
      <c r="XDV87" s="12"/>
      <c r="XDW87" s="12"/>
      <c r="XDX87" s="12"/>
      <c r="XDY87" s="12"/>
      <c r="XDZ87" s="12"/>
      <c r="XEA87" s="12"/>
      <c r="XEB87" s="11"/>
      <c r="XEC87" s="15"/>
      <c r="XED87" s="13"/>
      <c r="XEE87" s="14"/>
      <c r="XEF87" s="14"/>
      <c r="XEG87" s="12"/>
      <c r="XEH87" s="12"/>
      <c r="XEI87" s="12"/>
      <c r="XEJ87" s="12"/>
      <c r="XEK87" s="12"/>
      <c r="XEL87" s="12"/>
      <c r="XEM87" s="12"/>
      <c r="XEN87" s="12"/>
      <c r="XEO87" s="12"/>
      <c r="XEP87" s="12"/>
      <c r="XEQ87" s="12"/>
      <c r="XER87" s="12"/>
      <c r="XES87" s="11"/>
      <c r="XET87" s="15"/>
      <c r="XEU87" s="13"/>
      <c r="XEV87" s="14"/>
      <c r="XEW87" s="14"/>
      <c r="XEX87" s="12"/>
      <c r="XEY87" s="12"/>
      <c r="XEZ87" s="12"/>
      <c r="XFA87" s="12"/>
      <c r="XFB87" s="12"/>
      <c r="XFC87" s="12"/>
      <c r="XFD87" s="12"/>
    </row>
    <row r="88" spans="1:16384" ht="14.1" customHeight="1">
      <c r="A88" s="15">
        <v>81</v>
      </c>
      <c r="B88" s="13" t="s">
        <v>62</v>
      </c>
      <c r="C88" s="14" t="s">
        <v>195</v>
      </c>
      <c r="D88" s="14" t="s">
        <v>195</v>
      </c>
      <c r="E88" s="12">
        <v>0</v>
      </c>
      <c r="F88" s="12">
        <v>0</v>
      </c>
      <c r="G88" s="12">
        <v>0</v>
      </c>
      <c r="H88" s="12">
        <v>116360</v>
      </c>
      <c r="I88" s="12">
        <f t="shared" si="9"/>
        <v>116360</v>
      </c>
      <c r="J88" s="12">
        <v>0</v>
      </c>
      <c r="K88" s="12">
        <v>0</v>
      </c>
      <c r="L88" s="12">
        <v>0</v>
      </c>
      <c r="M88" s="12">
        <v>136032</v>
      </c>
      <c r="N88" s="12">
        <f t="shared" ref="N88:N98" si="12">SUM(J88:M88)</f>
        <v>136032</v>
      </c>
      <c r="O88" s="12">
        <v>0</v>
      </c>
      <c r="P88" s="12">
        <f t="shared" si="10"/>
        <v>-19672</v>
      </c>
      <c r="Q88" s="12">
        <v>136032</v>
      </c>
      <c r="R88" s="12">
        <f t="shared" si="11"/>
        <v>0</v>
      </c>
      <c r="S88" s="12"/>
    </row>
    <row r="89" spans="1:16384" ht="14.1" customHeight="1">
      <c r="A89" s="15">
        <v>82</v>
      </c>
      <c r="B89" s="13" t="s">
        <v>62</v>
      </c>
      <c r="C89" s="14" t="s">
        <v>147</v>
      </c>
      <c r="D89" s="8" t="s">
        <v>147</v>
      </c>
      <c r="E89" s="12">
        <v>0</v>
      </c>
      <c r="F89" s="12">
        <v>0</v>
      </c>
      <c r="G89" s="12">
        <f>375152</f>
        <v>375152</v>
      </c>
      <c r="H89" s="12">
        <v>246676</v>
      </c>
      <c r="I89" s="12">
        <f t="shared" si="9"/>
        <v>621828</v>
      </c>
      <c r="J89" s="12">
        <v>0</v>
      </c>
      <c r="K89" s="12">
        <v>0</v>
      </c>
      <c r="L89" s="12">
        <v>515200</v>
      </c>
      <c r="M89" s="12">
        <v>117527</v>
      </c>
      <c r="N89" s="12">
        <f t="shared" si="12"/>
        <v>632727</v>
      </c>
      <c r="O89" s="12"/>
      <c r="P89" s="12">
        <f t="shared" si="10"/>
        <v>-10899</v>
      </c>
      <c r="Q89" s="12">
        <v>515200</v>
      </c>
      <c r="R89" s="12">
        <f t="shared" si="11"/>
        <v>117527</v>
      </c>
      <c r="S89" s="11"/>
    </row>
    <row r="90" spans="1:16384" ht="14.1" customHeight="1">
      <c r="A90" s="15">
        <v>83</v>
      </c>
      <c r="B90" s="13" t="s">
        <v>62</v>
      </c>
      <c r="C90" s="14" t="s">
        <v>63</v>
      </c>
      <c r="D90" s="14" t="s">
        <v>63</v>
      </c>
      <c r="E90" s="12">
        <v>154088</v>
      </c>
      <c r="F90" s="12">
        <v>191355</v>
      </c>
      <c r="G90" s="12">
        <v>429181</v>
      </c>
      <c r="H90" s="12">
        <v>313975</v>
      </c>
      <c r="I90" s="12">
        <f t="shared" si="9"/>
        <v>1088599</v>
      </c>
      <c r="J90" s="12">
        <v>152828</v>
      </c>
      <c r="K90" s="12">
        <v>200568</v>
      </c>
      <c r="L90" s="12">
        <f>448292</f>
        <v>448292</v>
      </c>
      <c r="M90" s="12">
        <v>355076</v>
      </c>
      <c r="N90" s="12">
        <f t="shared" si="12"/>
        <v>1156764</v>
      </c>
      <c r="O90" s="12">
        <v>0</v>
      </c>
      <c r="P90" s="12">
        <f t="shared" si="10"/>
        <v>-68165</v>
      </c>
      <c r="Q90" s="12">
        <f>203276+598375</f>
        <v>801651</v>
      </c>
      <c r="R90" s="12">
        <f t="shared" si="11"/>
        <v>355113</v>
      </c>
      <c r="S90" s="11"/>
    </row>
    <row r="91" spans="1:16384" ht="14.1" customHeight="1">
      <c r="A91" s="15">
        <v>84</v>
      </c>
      <c r="B91" s="13" t="s">
        <v>62</v>
      </c>
      <c r="C91" s="14" t="s">
        <v>156</v>
      </c>
      <c r="D91" s="14" t="s">
        <v>156</v>
      </c>
      <c r="E91" s="12">
        <v>0</v>
      </c>
      <c r="F91" s="12">
        <v>0</v>
      </c>
      <c r="G91" s="12">
        <v>278961</v>
      </c>
      <c r="H91" s="12">
        <v>0</v>
      </c>
      <c r="I91" s="12">
        <f t="shared" si="9"/>
        <v>278961</v>
      </c>
      <c r="J91" s="12">
        <v>0</v>
      </c>
      <c r="K91" s="12">
        <v>0</v>
      </c>
      <c r="L91" s="12">
        <v>296014</v>
      </c>
      <c r="M91" s="12">
        <v>0</v>
      </c>
      <c r="N91" s="12">
        <f t="shared" si="12"/>
        <v>296014</v>
      </c>
      <c r="O91" s="12"/>
      <c r="P91" s="12">
        <f t="shared" si="10"/>
        <v>-17053</v>
      </c>
      <c r="Q91" s="12">
        <v>296034</v>
      </c>
      <c r="R91" s="12">
        <f t="shared" si="11"/>
        <v>-20</v>
      </c>
      <c r="S91" s="11"/>
    </row>
    <row r="92" spans="1:16384" ht="14.1" customHeight="1">
      <c r="A92" s="15">
        <v>85</v>
      </c>
      <c r="B92" s="13" t="s">
        <v>204</v>
      </c>
      <c r="C92" s="14" t="s">
        <v>203</v>
      </c>
      <c r="D92" s="14" t="s">
        <v>203</v>
      </c>
      <c r="E92" s="12">
        <v>0</v>
      </c>
      <c r="F92" s="12">
        <v>0</v>
      </c>
      <c r="G92" s="12">
        <v>0</v>
      </c>
      <c r="H92" s="12">
        <v>100000</v>
      </c>
      <c r="I92" s="12">
        <f t="shared" si="9"/>
        <v>100000</v>
      </c>
      <c r="J92" s="12">
        <v>0</v>
      </c>
      <c r="K92" s="12">
        <v>0</v>
      </c>
      <c r="L92" s="12">
        <v>0</v>
      </c>
      <c r="M92" s="12">
        <v>0</v>
      </c>
      <c r="N92" s="12">
        <f t="shared" si="12"/>
        <v>0</v>
      </c>
      <c r="O92" s="12">
        <v>0</v>
      </c>
      <c r="P92" s="12">
        <f t="shared" si="10"/>
        <v>100000</v>
      </c>
      <c r="Q92" s="12">
        <v>0</v>
      </c>
      <c r="R92" s="12">
        <f t="shared" si="11"/>
        <v>0</v>
      </c>
      <c r="S92" s="12"/>
    </row>
    <row r="93" spans="1:16384" ht="14.1" customHeight="1">
      <c r="A93" s="15">
        <v>66</v>
      </c>
      <c r="B93" s="13" t="s">
        <v>64</v>
      </c>
      <c r="C93" s="14" t="s">
        <v>65</v>
      </c>
      <c r="D93" s="14" t="s">
        <v>108</v>
      </c>
      <c r="E93" s="12">
        <f>29106-10000</f>
        <v>19106</v>
      </c>
      <c r="F93" s="12">
        <v>156698</v>
      </c>
      <c r="G93" s="12">
        <v>2092704</v>
      </c>
      <c r="H93" s="12">
        <v>717154</v>
      </c>
      <c r="I93" s="12">
        <f t="shared" si="9"/>
        <v>2985662</v>
      </c>
      <c r="J93" s="12">
        <f>29628-10000</f>
        <v>19628</v>
      </c>
      <c r="K93" s="12">
        <v>226572</v>
      </c>
      <c r="L93" s="12">
        <v>2095445</v>
      </c>
      <c r="M93" s="12">
        <v>883583</v>
      </c>
      <c r="N93" s="12">
        <f t="shared" si="12"/>
        <v>3225228</v>
      </c>
      <c r="O93" s="12">
        <v>0</v>
      </c>
      <c r="P93" s="12">
        <f t="shared" si="10"/>
        <v>-239566</v>
      </c>
      <c r="Q93" s="12">
        <f>2341702+883583</f>
        <v>3225285</v>
      </c>
      <c r="R93" s="12">
        <f t="shared" si="11"/>
        <v>-57</v>
      </c>
      <c r="S93" s="11"/>
    </row>
    <row r="94" spans="1:16384" ht="14.1" customHeight="1">
      <c r="A94" s="15">
        <v>67</v>
      </c>
      <c r="B94" s="13" t="s">
        <v>64</v>
      </c>
      <c r="C94" s="14" t="s">
        <v>148</v>
      </c>
      <c r="D94" s="8" t="s">
        <v>148</v>
      </c>
      <c r="E94" s="12">
        <v>0</v>
      </c>
      <c r="F94" s="12">
        <v>0</v>
      </c>
      <c r="G94" s="12">
        <v>656792</v>
      </c>
      <c r="H94" s="12">
        <v>455607</v>
      </c>
      <c r="I94" s="12">
        <f t="shared" si="9"/>
        <v>1112399</v>
      </c>
      <c r="J94" s="12">
        <v>0</v>
      </c>
      <c r="K94" s="12">
        <v>0</v>
      </c>
      <c r="L94" s="12">
        <v>883154</v>
      </c>
      <c r="M94" s="12">
        <v>560730</v>
      </c>
      <c r="N94" s="12">
        <f t="shared" si="12"/>
        <v>1443884</v>
      </c>
      <c r="O94" s="12"/>
      <c r="P94" s="12">
        <f t="shared" si="10"/>
        <v>-331485</v>
      </c>
      <c r="Q94" s="12">
        <v>883156</v>
      </c>
      <c r="R94" s="12">
        <f t="shared" si="11"/>
        <v>560728</v>
      </c>
      <c r="S94" s="11"/>
    </row>
    <row r="95" spans="1:16384" ht="14.1" customHeight="1">
      <c r="A95" s="15">
        <v>68</v>
      </c>
      <c r="B95" s="13" t="s">
        <v>64</v>
      </c>
      <c r="C95" s="14" t="s">
        <v>197</v>
      </c>
      <c r="D95" s="14" t="s">
        <v>198</v>
      </c>
      <c r="E95" s="12">
        <v>0</v>
      </c>
      <c r="F95" s="12">
        <v>0</v>
      </c>
      <c r="G95" s="12">
        <v>0</v>
      </c>
      <c r="H95" s="12">
        <v>203166</v>
      </c>
      <c r="I95" s="12">
        <f t="shared" si="9"/>
        <v>203166</v>
      </c>
      <c r="J95" s="12">
        <v>0</v>
      </c>
      <c r="K95" s="12">
        <v>0</v>
      </c>
      <c r="L95" s="12">
        <v>0</v>
      </c>
      <c r="M95" s="12">
        <v>316584</v>
      </c>
      <c r="N95" s="12">
        <f t="shared" si="12"/>
        <v>316584</v>
      </c>
      <c r="O95" s="12">
        <v>0</v>
      </c>
      <c r="P95" s="12">
        <f t="shared" si="10"/>
        <v>-113418</v>
      </c>
      <c r="Q95" s="12">
        <v>316584</v>
      </c>
      <c r="R95" s="12">
        <f t="shared" si="11"/>
        <v>0</v>
      </c>
      <c r="S95" s="12"/>
    </row>
    <row r="96" spans="1:16384" ht="14.1" customHeight="1">
      <c r="A96" s="15">
        <v>69</v>
      </c>
      <c r="B96" s="13" t="s">
        <v>64</v>
      </c>
      <c r="C96" s="14" t="s">
        <v>200</v>
      </c>
      <c r="D96" s="14" t="s">
        <v>108</v>
      </c>
      <c r="E96" s="12">
        <v>0</v>
      </c>
      <c r="F96" s="12">
        <v>0</v>
      </c>
      <c r="G96" s="12">
        <v>0</v>
      </c>
      <c r="H96" s="12">
        <v>60990</v>
      </c>
      <c r="I96" s="12">
        <f t="shared" si="9"/>
        <v>60990</v>
      </c>
      <c r="J96" s="12">
        <v>0</v>
      </c>
      <c r="K96" s="12">
        <v>0</v>
      </c>
      <c r="L96" s="12">
        <v>0</v>
      </c>
      <c r="M96" s="12">
        <v>99000</v>
      </c>
      <c r="N96" s="12">
        <f t="shared" si="12"/>
        <v>99000</v>
      </c>
      <c r="O96" s="12">
        <v>0</v>
      </c>
      <c r="P96" s="12">
        <f t="shared" si="10"/>
        <v>-38010</v>
      </c>
      <c r="Q96" s="12">
        <v>99000</v>
      </c>
      <c r="R96" s="12">
        <f t="shared" si="11"/>
        <v>0</v>
      </c>
      <c r="S96" s="12"/>
    </row>
    <row r="97" spans="1:19" ht="14.1" customHeight="1">
      <c r="A97" s="15">
        <v>70</v>
      </c>
      <c r="B97" s="13" t="s">
        <v>64</v>
      </c>
      <c r="C97" s="14" t="s">
        <v>132</v>
      </c>
      <c r="D97" s="14" t="s">
        <v>132</v>
      </c>
      <c r="E97" s="12">
        <v>0</v>
      </c>
      <c r="F97" s="12">
        <v>0</v>
      </c>
      <c r="G97" s="12">
        <v>668311</v>
      </c>
      <c r="H97" s="12">
        <v>90328</v>
      </c>
      <c r="I97" s="12">
        <f t="shared" si="9"/>
        <v>758639</v>
      </c>
      <c r="J97" s="12">
        <v>0</v>
      </c>
      <c r="K97" s="12">
        <v>0</v>
      </c>
      <c r="L97" s="12">
        <v>678954</v>
      </c>
      <c r="M97" s="12">
        <v>109794</v>
      </c>
      <c r="N97" s="12">
        <f t="shared" si="12"/>
        <v>788748</v>
      </c>
      <c r="O97" s="12">
        <v>0</v>
      </c>
      <c r="P97" s="12">
        <f t="shared" si="10"/>
        <v>-30109</v>
      </c>
      <c r="Q97" s="12">
        <v>678954</v>
      </c>
      <c r="R97" s="12">
        <f t="shared" si="11"/>
        <v>109794</v>
      </c>
      <c r="S97" s="11"/>
    </row>
    <row r="98" spans="1:19" ht="14.1" customHeight="1">
      <c r="A98" s="15">
        <v>71</v>
      </c>
      <c r="B98" s="13" t="s">
        <v>64</v>
      </c>
      <c r="C98" s="14" t="s">
        <v>153</v>
      </c>
      <c r="D98" s="14" t="s">
        <v>154</v>
      </c>
      <c r="E98" s="12">
        <v>0</v>
      </c>
      <c r="F98" s="12">
        <v>0</v>
      </c>
      <c r="G98" s="12">
        <v>152886</v>
      </c>
      <c r="H98" s="12">
        <v>185583</v>
      </c>
      <c r="I98" s="12">
        <f t="shared" si="9"/>
        <v>338469</v>
      </c>
      <c r="J98" s="12">
        <v>0</v>
      </c>
      <c r="K98" s="12">
        <v>0</v>
      </c>
      <c r="L98" s="12">
        <v>288641</v>
      </c>
      <c r="M98" s="12">
        <v>58333</v>
      </c>
      <c r="N98" s="12">
        <f t="shared" si="12"/>
        <v>346974</v>
      </c>
      <c r="O98" s="12"/>
      <c r="P98" s="12">
        <f t="shared" si="10"/>
        <v>-8505</v>
      </c>
      <c r="Q98" s="12">
        <f>252382+36259</f>
        <v>288641</v>
      </c>
      <c r="R98" s="12">
        <f t="shared" si="11"/>
        <v>58333</v>
      </c>
      <c r="S98" s="12"/>
    </row>
    <row r="99" spans="1:19" ht="14.1" customHeight="1">
      <c r="A99" s="15">
        <v>72</v>
      </c>
      <c r="B99" s="13" t="s">
        <v>66</v>
      </c>
      <c r="C99" s="14" t="s">
        <v>67</v>
      </c>
      <c r="D99" s="14" t="s">
        <v>67</v>
      </c>
      <c r="E99" s="12">
        <v>181700</v>
      </c>
      <c r="F99" s="12">
        <f>9185904-6950</f>
        <v>9178954</v>
      </c>
      <c r="G99" s="12">
        <v>4634796</v>
      </c>
      <c r="H99" s="12">
        <v>0</v>
      </c>
      <c r="I99" s="12">
        <f t="shared" si="9"/>
        <v>13995450</v>
      </c>
      <c r="J99" s="12">
        <v>0</v>
      </c>
      <c r="K99" s="12">
        <v>0</v>
      </c>
      <c r="L99" s="12">
        <v>5379704</v>
      </c>
      <c r="M99" s="12">
        <v>0</v>
      </c>
      <c r="N99" s="12">
        <v>12830850</v>
      </c>
      <c r="O99" s="12">
        <v>0</v>
      </c>
      <c r="P99" s="12">
        <f t="shared" si="10"/>
        <v>1164600</v>
      </c>
      <c r="Q99" s="12">
        <f>17282308-4451458</f>
        <v>12830850</v>
      </c>
      <c r="R99" s="12">
        <f t="shared" si="11"/>
        <v>0</v>
      </c>
      <c r="S99" s="12"/>
    </row>
    <row r="100" spans="1:19" ht="14.1" customHeight="1">
      <c r="A100" s="15">
        <v>73</v>
      </c>
      <c r="B100" s="13" t="s">
        <v>66</v>
      </c>
      <c r="C100" s="14" t="s">
        <v>131</v>
      </c>
      <c r="D100" s="14" t="s">
        <v>67</v>
      </c>
      <c r="E100" s="12">
        <v>0</v>
      </c>
      <c r="F100" s="12">
        <v>0</v>
      </c>
      <c r="G100" s="12">
        <v>23119873</v>
      </c>
      <c r="H100" s="12">
        <v>8261395</v>
      </c>
      <c r="I100" s="12">
        <f t="shared" si="9"/>
        <v>31381268</v>
      </c>
      <c r="J100" s="12">
        <v>0</v>
      </c>
      <c r="K100" s="12">
        <v>0</v>
      </c>
      <c r="L100" s="12">
        <v>12521064.199999999</v>
      </c>
      <c r="M100" s="12">
        <v>3662604</v>
      </c>
      <c r="N100" s="12">
        <f>SUM(J100:M100)</f>
        <v>16183668.199999999</v>
      </c>
      <c r="O100" s="12">
        <v>0</v>
      </c>
      <c r="P100" s="12">
        <f t="shared" si="10"/>
        <v>15197599.800000001</v>
      </c>
      <c r="Q100" s="12">
        <f>4890625+4451458</f>
        <v>9342083</v>
      </c>
      <c r="R100" s="12">
        <f t="shared" si="11"/>
        <v>6841585.1999999993</v>
      </c>
      <c r="S100" s="11"/>
    </row>
    <row r="101" spans="1:19" ht="14.1" customHeight="1">
      <c r="A101" s="15">
        <v>74</v>
      </c>
      <c r="B101" s="13" t="s">
        <v>66</v>
      </c>
      <c r="C101" s="14" t="s">
        <v>68</v>
      </c>
      <c r="D101" s="14" t="s">
        <v>99</v>
      </c>
      <c r="E101" s="12">
        <v>11834918</v>
      </c>
      <c r="F101" s="12">
        <f>33449947.5-2006000</f>
        <v>31443947.5</v>
      </c>
      <c r="G101" s="12">
        <f>81260025-14100226-5382547</f>
        <v>61777252</v>
      </c>
      <c r="H101" s="12">
        <v>7898012</v>
      </c>
      <c r="I101" s="12">
        <f t="shared" si="9"/>
        <v>112954129.5</v>
      </c>
      <c r="J101" s="12">
        <v>8482425</v>
      </c>
      <c r="K101" s="12">
        <f>30846754-2006000-14100226-5382547</f>
        <v>9357981</v>
      </c>
      <c r="L101" s="12">
        <v>59323409.780000001</v>
      </c>
      <c r="M101" s="12">
        <v>0</v>
      </c>
      <c r="N101" s="12">
        <f>SUM(J101:M101)</f>
        <v>77163815.780000001</v>
      </c>
      <c r="O101" s="12">
        <v>0</v>
      </c>
      <c r="P101" s="12">
        <f t="shared" si="10"/>
        <v>35790313.719999999</v>
      </c>
      <c r="Q101" s="12">
        <v>80616642</v>
      </c>
      <c r="R101" s="12">
        <f t="shared" si="11"/>
        <v>-3452826.2199999988</v>
      </c>
      <c r="S101" s="11" t="s">
        <v>174</v>
      </c>
    </row>
    <row r="102" spans="1:19" ht="14.1" customHeight="1">
      <c r="A102" s="15">
        <v>75</v>
      </c>
      <c r="B102" s="13" t="s">
        <v>66</v>
      </c>
      <c r="C102" s="14" t="s">
        <v>69</v>
      </c>
      <c r="D102" s="14" t="s">
        <v>69</v>
      </c>
      <c r="E102" s="12">
        <v>14653399</v>
      </c>
      <c r="F102" s="12">
        <f>29925491.5-1410750</f>
        <v>28514741.5</v>
      </c>
      <c r="G102" s="12">
        <f>13369920-2450000</f>
        <v>10919920</v>
      </c>
      <c r="H102" s="12">
        <v>0</v>
      </c>
      <c r="I102" s="12">
        <f t="shared" si="9"/>
        <v>54088060.5</v>
      </c>
      <c r="J102" s="12">
        <v>10823904</v>
      </c>
      <c r="K102" s="12">
        <f>27940147.8-1410750</f>
        <v>26529397.800000001</v>
      </c>
      <c r="L102" s="12">
        <f>19184758.7-2450000</f>
        <v>16734758.699999999</v>
      </c>
      <c r="M102" s="12">
        <v>0</v>
      </c>
      <c r="N102" s="12">
        <f>SUM(J102:L102)</f>
        <v>54088060.5</v>
      </c>
      <c r="O102" s="12">
        <v>0</v>
      </c>
      <c r="P102" s="12">
        <f t="shared" si="10"/>
        <v>0</v>
      </c>
      <c r="Q102" s="12">
        <v>54087525</v>
      </c>
      <c r="R102" s="12">
        <f t="shared" si="11"/>
        <v>535.5</v>
      </c>
      <c r="S102" s="12"/>
    </row>
    <row r="103" spans="1:19" ht="14.1" customHeight="1">
      <c r="A103" s="15">
        <v>76</v>
      </c>
      <c r="B103" s="13" t="s">
        <v>66</v>
      </c>
      <c r="C103" s="14" t="s">
        <v>135</v>
      </c>
      <c r="D103" s="14" t="s">
        <v>69</v>
      </c>
      <c r="E103" s="12">
        <v>0</v>
      </c>
      <c r="F103" s="12">
        <v>0</v>
      </c>
      <c r="G103" s="12">
        <f>52924801</f>
        <v>52924801</v>
      </c>
      <c r="H103" s="12">
        <v>11352010</v>
      </c>
      <c r="I103" s="12">
        <f t="shared" si="9"/>
        <v>64276811</v>
      </c>
      <c r="J103" s="12">
        <v>0</v>
      </c>
      <c r="K103" s="12">
        <v>0</v>
      </c>
      <c r="L103" s="12">
        <f>42672540.12</f>
        <v>42672540.119999997</v>
      </c>
      <c r="M103" s="12">
        <v>0</v>
      </c>
      <c r="N103" s="12">
        <f t="shared" ref="N103:N109" si="13">SUM(J103:M103)</f>
        <v>42672540.119999997</v>
      </c>
      <c r="O103" s="12">
        <v>0</v>
      </c>
      <c r="P103" s="12">
        <f t="shared" si="10"/>
        <v>21604270.880000003</v>
      </c>
      <c r="Q103" s="12">
        <v>43833627</v>
      </c>
      <c r="R103" s="12">
        <f t="shared" si="11"/>
        <v>-1161086.8800000027</v>
      </c>
      <c r="S103" s="12" t="s">
        <v>174</v>
      </c>
    </row>
    <row r="104" spans="1:19" ht="14.1" customHeight="1">
      <c r="A104" s="15">
        <v>77</v>
      </c>
      <c r="B104" s="13" t="s">
        <v>66</v>
      </c>
      <c r="C104" s="14" t="s">
        <v>70</v>
      </c>
      <c r="D104" s="14" t="s">
        <v>102</v>
      </c>
      <c r="E104" s="12">
        <v>205000</v>
      </c>
      <c r="F104" s="12">
        <v>815930</v>
      </c>
      <c r="G104" s="12">
        <v>0</v>
      </c>
      <c r="H104" s="12">
        <v>0</v>
      </c>
      <c r="I104" s="12">
        <f t="shared" ref="I104:I109" si="14">SUM(E104:H104)</f>
        <v>1020930</v>
      </c>
      <c r="J104" s="12">
        <v>0</v>
      </c>
      <c r="K104" s="12">
        <v>0</v>
      </c>
      <c r="L104" s="12">
        <v>0</v>
      </c>
      <c r="M104" s="12">
        <v>0</v>
      </c>
      <c r="N104" s="12">
        <f t="shared" si="13"/>
        <v>0</v>
      </c>
      <c r="O104" s="12">
        <v>0</v>
      </c>
      <c r="P104" s="12">
        <f t="shared" ref="P104:P109" si="15">I104+O104-N104</f>
        <v>1020930</v>
      </c>
      <c r="Q104" s="12">
        <v>0</v>
      </c>
      <c r="R104" s="12">
        <f t="shared" ref="R104:R109" si="16">N104-Q104</f>
        <v>0</v>
      </c>
      <c r="S104" s="12"/>
    </row>
    <row r="105" spans="1:19" ht="14.1" customHeight="1">
      <c r="A105" s="15">
        <v>78</v>
      </c>
      <c r="B105" s="13" t="s">
        <v>139</v>
      </c>
      <c r="C105" s="14" t="s">
        <v>141</v>
      </c>
      <c r="D105" s="14" t="s">
        <v>140</v>
      </c>
      <c r="E105" s="12">
        <v>0</v>
      </c>
      <c r="F105" s="12">
        <v>0</v>
      </c>
      <c r="G105" s="12">
        <v>84804</v>
      </c>
      <c r="H105" s="12">
        <v>194901</v>
      </c>
      <c r="I105" s="12">
        <f t="shared" si="14"/>
        <v>279705</v>
      </c>
      <c r="J105" s="12">
        <v>0</v>
      </c>
      <c r="K105" s="12">
        <v>0</v>
      </c>
      <c r="L105" s="12">
        <v>90100</v>
      </c>
      <c r="M105" s="12">
        <v>494739</v>
      </c>
      <c r="N105" s="12">
        <f t="shared" si="13"/>
        <v>584839</v>
      </c>
      <c r="O105" s="12">
        <v>0</v>
      </c>
      <c r="P105" s="12">
        <f t="shared" si="15"/>
        <v>-305134</v>
      </c>
      <c r="Q105" s="12">
        <f>90100+494739</f>
        <v>584839</v>
      </c>
      <c r="R105" s="12">
        <f t="shared" si="16"/>
        <v>0</v>
      </c>
      <c r="S105" s="12"/>
    </row>
    <row r="106" spans="1:19" ht="14.1" customHeight="1">
      <c r="A106" s="15">
        <v>79</v>
      </c>
      <c r="B106" s="13" t="s">
        <v>72</v>
      </c>
      <c r="C106" s="14" t="s">
        <v>144</v>
      </c>
      <c r="D106" s="14" t="s">
        <v>144</v>
      </c>
      <c r="E106" s="12">
        <v>0</v>
      </c>
      <c r="F106" s="12">
        <v>0</v>
      </c>
      <c r="G106" s="12">
        <v>22225</v>
      </c>
      <c r="H106" s="12">
        <v>0</v>
      </c>
      <c r="I106" s="12">
        <f t="shared" si="14"/>
        <v>22225</v>
      </c>
      <c r="J106" s="12">
        <v>0</v>
      </c>
      <c r="K106" s="12">
        <v>0</v>
      </c>
      <c r="L106" s="12">
        <v>22500</v>
      </c>
      <c r="M106" s="12">
        <v>0</v>
      </c>
      <c r="N106" s="12">
        <f t="shared" si="13"/>
        <v>22500</v>
      </c>
      <c r="O106" s="12">
        <v>0</v>
      </c>
      <c r="P106" s="12">
        <f t="shared" si="15"/>
        <v>-275</v>
      </c>
      <c r="Q106" s="12">
        <v>22500</v>
      </c>
      <c r="R106" s="12">
        <f t="shared" si="16"/>
        <v>0</v>
      </c>
      <c r="S106" s="12"/>
    </row>
    <row r="107" spans="1:19" ht="14.1" customHeight="1">
      <c r="A107" s="15">
        <v>80</v>
      </c>
      <c r="B107" s="13" t="s">
        <v>72</v>
      </c>
      <c r="C107" s="14" t="s">
        <v>196</v>
      </c>
      <c r="D107" s="14" t="s">
        <v>196</v>
      </c>
      <c r="E107" s="12">
        <v>0</v>
      </c>
      <c r="F107" s="12">
        <v>0</v>
      </c>
      <c r="G107" s="12">
        <v>0</v>
      </c>
      <c r="H107" s="12">
        <v>31435</v>
      </c>
      <c r="I107" s="12">
        <f t="shared" si="14"/>
        <v>31435</v>
      </c>
      <c r="J107" s="12">
        <v>0</v>
      </c>
      <c r="K107" s="12">
        <v>0</v>
      </c>
      <c r="L107" s="12">
        <v>0</v>
      </c>
      <c r="M107" s="12">
        <v>43544</v>
      </c>
      <c r="N107" s="12">
        <f t="shared" si="13"/>
        <v>43544</v>
      </c>
      <c r="O107" s="12">
        <v>0</v>
      </c>
      <c r="P107" s="12">
        <f t="shared" si="15"/>
        <v>-12109</v>
      </c>
      <c r="Q107" s="12">
        <v>43544</v>
      </c>
      <c r="R107" s="12">
        <f t="shared" si="16"/>
        <v>0</v>
      </c>
      <c r="S107" s="12"/>
    </row>
    <row r="108" spans="1:19" ht="14.1" customHeight="1">
      <c r="A108" s="15">
        <v>81</v>
      </c>
      <c r="B108" s="13" t="s">
        <v>72</v>
      </c>
      <c r="C108" s="14" t="s">
        <v>73</v>
      </c>
      <c r="D108" s="14" t="s">
        <v>92</v>
      </c>
      <c r="E108" s="12">
        <v>141652</v>
      </c>
      <c r="F108" s="12">
        <f>37132-1831</f>
        <v>35301</v>
      </c>
      <c r="G108" s="12">
        <v>91331</v>
      </c>
      <c r="H108" s="12">
        <v>124028</v>
      </c>
      <c r="I108" s="12">
        <f t="shared" si="14"/>
        <v>392312</v>
      </c>
      <c r="J108" s="12">
        <v>142055</v>
      </c>
      <c r="K108" s="12">
        <f>47551-1831</f>
        <v>45720</v>
      </c>
      <c r="L108" s="12">
        <v>132961</v>
      </c>
      <c r="M108" s="12">
        <v>102724</v>
      </c>
      <c r="N108" s="12">
        <f t="shared" si="13"/>
        <v>423460</v>
      </c>
      <c r="O108" s="12">
        <v>0</v>
      </c>
      <c r="P108" s="12">
        <f t="shared" si="15"/>
        <v>-31148</v>
      </c>
      <c r="Q108" s="12">
        <f>162577+167911-9750</f>
        <v>320738</v>
      </c>
      <c r="R108" s="12">
        <f t="shared" si="16"/>
        <v>102722</v>
      </c>
      <c r="S108" s="12"/>
    </row>
    <row r="109" spans="1:19" ht="14.1" customHeight="1">
      <c r="A109" s="15">
        <v>82</v>
      </c>
      <c r="B109" s="13" t="s">
        <v>72</v>
      </c>
      <c r="C109" s="14" t="s">
        <v>192</v>
      </c>
      <c r="D109" s="14" t="s">
        <v>192</v>
      </c>
      <c r="E109" s="12">
        <v>0</v>
      </c>
      <c r="F109" s="12">
        <v>0</v>
      </c>
      <c r="G109" s="12">
        <v>0</v>
      </c>
      <c r="H109" s="12">
        <v>60000</v>
      </c>
      <c r="I109" s="12">
        <f t="shared" si="14"/>
        <v>60000</v>
      </c>
      <c r="J109" s="12">
        <v>0</v>
      </c>
      <c r="K109" s="12">
        <v>0</v>
      </c>
      <c r="L109" s="12">
        <v>0</v>
      </c>
      <c r="M109" s="12">
        <v>0</v>
      </c>
      <c r="N109" s="12">
        <f t="shared" si="13"/>
        <v>0</v>
      </c>
      <c r="O109" s="12">
        <v>0</v>
      </c>
      <c r="P109" s="12">
        <f t="shared" si="15"/>
        <v>60000</v>
      </c>
      <c r="Q109" s="12">
        <v>0</v>
      </c>
      <c r="R109" s="12">
        <f t="shared" si="16"/>
        <v>0</v>
      </c>
      <c r="S109" s="12"/>
    </row>
    <row r="110" spans="1:19" ht="14.1" hidden="1" customHeight="1">
      <c r="A110" s="15"/>
      <c r="B110" s="13"/>
      <c r="C110" s="14"/>
      <c r="D110" s="14"/>
      <c r="E110" s="12">
        <v>0</v>
      </c>
      <c r="F110" s="12">
        <v>0</v>
      </c>
      <c r="G110" s="12">
        <v>0</v>
      </c>
      <c r="H110" s="12"/>
      <c r="I110" s="12">
        <f t="shared" ref="I110:I113" si="17">SUM(E110:G110)</f>
        <v>0</v>
      </c>
      <c r="J110" s="12">
        <v>0</v>
      </c>
      <c r="K110" s="12">
        <v>0</v>
      </c>
      <c r="L110" s="12">
        <v>0</v>
      </c>
      <c r="M110" s="12"/>
      <c r="N110" s="12">
        <f>SUM(J110:L110)</f>
        <v>0</v>
      </c>
      <c r="O110" s="12">
        <v>0</v>
      </c>
      <c r="P110" s="12">
        <f t="shared" ref="P110:P113" si="18">I110+O110-N110</f>
        <v>0</v>
      </c>
      <c r="Q110" s="12">
        <v>0</v>
      </c>
      <c r="R110" s="12">
        <f t="shared" ref="R110:R113" si="19">N110-Q110</f>
        <v>0</v>
      </c>
      <c r="S110" s="12"/>
    </row>
    <row r="111" spans="1:19" ht="14.1" hidden="1" customHeight="1">
      <c r="A111" s="15"/>
      <c r="B111" s="13"/>
      <c r="C111" s="14"/>
      <c r="D111" s="14"/>
      <c r="E111" s="12">
        <v>0</v>
      </c>
      <c r="F111" s="12">
        <v>0</v>
      </c>
      <c r="G111" s="12">
        <v>0</v>
      </c>
      <c r="H111" s="12"/>
      <c r="I111" s="12">
        <f t="shared" si="17"/>
        <v>0</v>
      </c>
      <c r="J111" s="12">
        <v>0</v>
      </c>
      <c r="K111" s="12">
        <v>0</v>
      </c>
      <c r="L111" s="12">
        <v>0</v>
      </c>
      <c r="M111" s="12"/>
      <c r="N111" s="12">
        <f>SUM(J111:L111)</f>
        <v>0</v>
      </c>
      <c r="O111" s="12">
        <v>0</v>
      </c>
      <c r="P111" s="12">
        <f t="shared" si="18"/>
        <v>0</v>
      </c>
      <c r="Q111" s="12">
        <v>0</v>
      </c>
      <c r="R111" s="12">
        <f t="shared" si="19"/>
        <v>0</v>
      </c>
      <c r="S111" s="12"/>
    </row>
    <row r="112" spans="1:19" ht="14.1" hidden="1" customHeight="1">
      <c r="A112" s="15"/>
      <c r="B112" s="13"/>
      <c r="C112" s="14"/>
      <c r="D112" s="14"/>
      <c r="E112" s="12">
        <v>0</v>
      </c>
      <c r="F112" s="12">
        <v>0</v>
      </c>
      <c r="G112" s="12">
        <v>0</v>
      </c>
      <c r="H112" s="12"/>
      <c r="I112" s="12">
        <f t="shared" si="17"/>
        <v>0</v>
      </c>
      <c r="J112" s="12">
        <v>0</v>
      </c>
      <c r="K112" s="12">
        <v>0</v>
      </c>
      <c r="L112" s="12">
        <v>0</v>
      </c>
      <c r="M112" s="12"/>
      <c r="N112" s="12">
        <f>SUM(J112:L112)</f>
        <v>0</v>
      </c>
      <c r="O112" s="12">
        <v>0</v>
      </c>
      <c r="P112" s="12">
        <f t="shared" si="18"/>
        <v>0</v>
      </c>
      <c r="Q112" s="12">
        <v>0</v>
      </c>
      <c r="R112" s="12">
        <f t="shared" si="19"/>
        <v>0</v>
      </c>
      <c r="S112" s="12"/>
    </row>
    <row r="113" spans="1:19" ht="14.1" hidden="1" customHeight="1">
      <c r="B113" s="13"/>
      <c r="C113" s="14"/>
      <c r="D113" s="14"/>
      <c r="E113" s="12">
        <v>0</v>
      </c>
      <c r="F113" s="12">
        <v>0</v>
      </c>
      <c r="G113" s="12">
        <v>0</v>
      </c>
      <c r="H113" s="12"/>
      <c r="I113" s="12">
        <f t="shared" si="17"/>
        <v>0</v>
      </c>
      <c r="J113" s="12">
        <v>0</v>
      </c>
      <c r="K113" s="12">
        <v>0</v>
      </c>
      <c r="L113" s="12">
        <v>0</v>
      </c>
      <c r="M113" s="12"/>
      <c r="N113" s="12">
        <f>SUM(J113:L113)</f>
        <v>0</v>
      </c>
      <c r="O113" s="12">
        <v>0</v>
      </c>
      <c r="P113" s="12">
        <f t="shared" si="18"/>
        <v>0</v>
      </c>
      <c r="Q113" s="12">
        <v>0</v>
      </c>
      <c r="R113" s="12">
        <f t="shared" si="19"/>
        <v>0</v>
      </c>
      <c r="S113" s="12"/>
    </row>
    <row r="114" spans="1:19" s="9" customFormat="1" ht="15" customHeight="1" thickBot="1">
      <c r="A114" s="16"/>
      <c r="B114" s="17" t="s">
        <v>75</v>
      </c>
      <c r="C114" s="18"/>
      <c r="D114" s="18" t="s">
        <v>74</v>
      </c>
      <c r="E114" s="19">
        <f t="shared" ref="E114:S114" si="20">SUM(E8:E113)</f>
        <v>34481547</v>
      </c>
      <c r="F114" s="19">
        <f t="shared" si="20"/>
        <v>81594248.069999993</v>
      </c>
      <c r="G114" s="19">
        <f t="shared" si="20"/>
        <v>194052023</v>
      </c>
      <c r="H114" s="19">
        <f t="shared" si="20"/>
        <v>43636870</v>
      </c>
      <c r="I114" s="19">
        <f t="shared" si="20"/>
        <v>353764688.06999999</v>
      </c>
      <c r="J114" s="19">
        <f t="shared" si="20"/>
        <v>21508515</v>
      </c>
      <c r="K114" s="19">
        <f t="shared" si="20"/>
        <v>45642648.799999997</v>
      </c>
      <c r="L114" s="19">
        <f t="shared" si="20"/>
        <v>191689899.81</v>
      </c>
      <c r="M114" s="19">
        <f t="shared" si="20"/>
        <v>17743243.119999997</v>
      </c>
      <c r="N114" s="19">
        <f t="shared" si="20"/>
        <v>284097108.73000002</v>
      </c>
      <c r="O114" s="19">
        <f t="shared" si="20"/>
        <v>0</v>
      </c>
      <c r="P114" s="19">
        <f t="shared" si="20"/>
        <v>69667579.340000004</v>
      </c>
      <c r="Q114" s="19">
        <f t="shared" si="20"/>
        <v>271675975.71186441</v>
      </c>
      <c r="R114" s="19">
        <f t="shared" si="20"/>
        <v>12421133.018135592</v>
      </c>
      <c r="S114" s="19">
        <f t="shared" si="20"/>
        <v>0</v>
      </c>
    </row>
    <row r="115" spans="1:19" ht="20.100000000000001" customHeight="1">
      <c r="D115" s="5"/>
      <c r="O115" s="8"/>
      <c r="P115" s="7">
        <v>65771119.060000002</v>
      </c>
    </row>
    <row r="116" spans="1:19" ht="20.100000000000001" customHeight="1">
      <c r="P116" s="7">
        <f>P114-P115</f>
        <v>3896460.2800000012</v>
      </c>
    </row>
    <row r="117" spans="1:19" ht="20.100000000000001" customHeight="1">
      <c r="P117" s="7"/>
    </row>
    <row r="118" spans="1:19" ht="20.100000000000001" customHeight="1">
      <c r="P118" s="7"/>
    </row>
    <row r="120" spans="1:19" ht="20.100000000000001" customHeight="1">
      <c r="O120" s="9"/>
    </row>
    <row r="122" spans="1:19" ht="20.100000000000001" customHeight="1">
      <c r="P122" s="30"/>
    </row>
  </sheetData>
  <sortState ref="B8:S109">
    <sortCondition ref="B8:B109"/>
    <sortCondition ref="C8:C109"/>
    <sortCondition ref="D8:D109"/>
  </sortState>
  <printOptions gridLines="1"/>
  <pageMargins left="0.39370078740157483" right="0.19685039370078741" top="0.78740157480314965" bottom="0.59055118110236227" header="0.51181102362204722" footer="0.31496062992125984"/>
  <pageSetup paperSize="9" scale="55" fitToHeight="2" orientation="landscape" r:id="rId1"/>
  <headerFooter alignWithMargins="0">
    <oddHeader>&amp;L&amp;F</oddHeader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34"/>
  <sheetViews>
    <sheetView workbookViewId="0">
      <pane xSplit="4" ySplit="7" topLeftCell="I8" activePane="bottomRight" state="frozen"/>
      <selection pane="topRight" activeCell="E1" sqref="E1"/>
      <selection pane="bottomLeft" activeCell="A8" sqref="A8"/>
      <selection pane="bottomRight" activeCell="D11" sqref="D11"/>
    </sheetView>
  </sheetViews>
  <sheetFormatPr defaultRowHeight="20.100000000000001" customHeight="1"/>
  <cols>
    <col min="1" max="1" width="4.7109375" style="5" customWidth="1"/>
    <col min="2" max="2" width="11.85546875" style="6" bestFit="1" customWidth="1"/>
    <col min="3" max="3" width="31.5703125" style="5" bestFit="1" customWidth="1"/>
    <col min="4" max="4" width="17.140625" style="8" customWidth="1"/>
    <col min="5" max="5" width="11.42578125" style="8" hidden="1" customWidth="1"/>
    <col min="6" max="8" width="10.85546875" style="8" bestFit="1" customWidth="1"/>
    <col min="9" max="9" width="9" style="8" bestFit="1" customWidth="1"/>
    <col min="10" max="10" width="12.140625" style="8" hidden="1" customWidth="1"/>
    <col min="11" max="12" width="12.140625" style="8" bestFit="1" customWidth="1"/>
    <col min="13" max="13" width="12.140625" style="8" customWidth="1"/>
    <col min="14" max="14" width="11.140625" style="8" bestFit="1" customWidth="1"/>
    <col min="15" max="15" width="8.140625" style="5" bestFit="1" customWidth="1"/>
    <col min="16" max="16" width="11.140625" style="5" bestFit="1" customWidth="1"/>
    <col min="17" max="17" width="9" style="5" bestFit="1" customWidth="1"/>
    <col min="18" max="18" width="9.28515625" style="5" bestFit="1" customWidth="1"/>
    <col min="19" max="19" width="33" style="5" bestFit="1" customWidth="1"/>
    <col min="20" max="16384" width="9.140625" style="5"/>
  </cols>
  <sheetData>
    <row r="1" spans="1:19" s="4" customFormat="1" ht="20.100000000000001" customHeight="1">
      <c r="A1" s="1" t="s">
        <v>0</v>
      </c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1"/>
    </row>
    <row r="2" spans="1:19" s="4" customFormat="1" ht="20.100000000000001" customHeight="1">
      <c r="A2" s="1" t="s">
        <v>1</v>
      </c>
      <c r="B2" s="1"/>
      <c r="C2" s="1" t="s">
        <v>2</v>
      </c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1"/>
    </row>
    <row r="3" spans="1:19" s="4" customFormat="1" ht="20.100000000000001" customHeight="1">
      <c r="A3" s="1" t="s">
        <v>3</v>
      </c>
      <c r="B3" s="1"/>
      <c r="C3" s="1" t="s">
        <v>4</v>
      </c>
      <c r="D3" s="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1"/>
    </row>
    <row r="4" spans="1:19" s="4" customFormat="1" ht="20.100000000000001" customHeight="1">
      <c r="A4" s="1" t="s">
        <v>5</v>
      </c>
      <c r="B4" s="1"/>
      <c r="C4" s="3">
        <v>44872</v>
      </c>
      <c r="D4" s="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1"/>
    </row>
    <row r="5" spans="1:19" s="4" customFormat="1" ht="20.100000000000001" customHeight="1">
      <c r="A5" s="1" t="s">
        <v>6</v>
      </c>
      <c r="B5" s="1"/>
      <c r="C5" s="1" t="s">
        <v>7</v>
      </c>
      <c r="D5" s="1"/>
      <c r="E5" s="2"/>
      <c r="F5" s="2"/>
      <c r="G5" s="2"/>
      <c r="H5" s="2"/>
      <c r="I5" s="2"/>
      <c r="J5" s="2"/>
      <c r="K5" s="22"/>
      <c r="L5" s="2"/>
      <c r="M5" s="2"/>
      <c r="N5" s="2"/>
      <c r="O5" s="2"/>
      <c r="P5" s="2"/>
      <c r="Q5" s="2"/>
      <c r="R5" s="2"/>
      <c r="S5" s="1"/>
    </row>
    <row r="6" spans="1:19" s="4" customFormat="1" ht="20.100000000000001" customHeight="1">
      <c r="A6" s="1" t="s">
        <v>8</v>
      </c>
      <c r="B6" s="1"/>
      <c r="C6" s="1"/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1"/>
    </row>
    <row r="7" spans="1:19" s="10" customFormat="1" ht="60" customHeight="1">
      <c r="A7" s="23" t="s">
        <v>9</v>
      </c>
      <c r="B7" s="23" t="s">
        <v>10</v>
      </c>
      <c r="C7" s="23" t="s">
        <v>11</v>
      </c>
      <c r="D7" s="23" t="s">
        <v>89</v>
      </c>
      <c r="E7" s="24" t="s">
        <v>12</v>
      </c>
      <c r="F7" s="24" t="s">
        <v>13</v>
      </c>
      <c r="G7" s="24" t="s">
        <v>127</v>
      </c>
      <c r="H7" s="24" t="s">
        <v>189</v>
      </c>
      <c r="I7" s="24" t="s">
        <v>14</v>
      </c>
      <c r="J7" s="24" t="s">
        <v>15</v>
      </c>
      <c r="K7" s="24" t="s">
        <v>16</v>
      </c>
      <c r="L7" s="24" t="s">
        <v>128</v>
      </c>
      <c r="M7" s="24" t="s">
        <v>190</v>
      </c>
      <c r="N7" s="24" t="s">
        <v>17</v>
      </c>
      <c r="O7" s="24" t="s">
        <v>18</v>
      </c>
      <c r="P7" s="24" t="s">
        <v>103</v>
      </c>
      <c r="Q7" s="24" t="s">
        <v>19</v>
      </c>
      <c r="R7" s="24" t="s">
        <v>20</v>
      </c>
      <c r="S7" s="23" t="s">
        <v>21</v>
      </c>
    </row>
    <row r="8" spans="1:19" s="21" customFormat="1" ht="14.1" customHeight="1">
      <c r="A8" s="15">
        <v>1</v>
      </c>
      <c r="B8" s="13" t="s">
        <v>186</v>
      </c>
      <c r="C8" s="14" t="s">
        <v>184</v>
      </c>
      <c r="D8" s="14" t="s">
        <v>184</v>
      </c>
      <c r="E8" s="12">
        <v>0</v>
      </c>
      <c r="F8" s="12">
        <v>0</v>
      </c>
      <c r="G8" s="12">
        <v>226230</v>
      </c>
      <c r="H8" s="12">
        <v>399600</v>
      </c>
      <c r="I8" s="12">
        <f t="shared" ref="I8:I13" si="0">SUM(E8:H8)</f>
        <v>625830</v>
      </c>
      <c r="J8" s="12">
        <v>0</v>
      </c>
      <c r="K8" s="12">
        <v>0</v>
      </c>
      <c r="L8" s="12">
        <v>378850</v>
      </c>
      <c r="M8" s="12">
        <v>0</v>
      </c>
      <c r="N8" s="12">
        <f t="shared" ref="N8:N14" si="1">SUM(J8:M8)</f>
        <v>378850</v>
      </c>
      <c r="O8" s="12">
        <v>0</v>
      </c>
      <c r="P8" s="12">
        <f t="shared" ref="P8:P25" si="2">I8+O8-N8</f>
        <v>246980</v>
      </c>
      <c r="Q8" s="12">
        <v>321059</v>
      </c>
      <c r="R8" s="12">
        <f t="shared" ref="R8:R25" si="3">N8-Q8</f>
        <v>57791</v>
      </c>
      <c r="S8" s="12" t="s">
        <v>114</v>
      </c>
    </row>
    <row r="9" spans="1:19" s="21" customFormat="1" ht="14.1" customHeight="1">
      <c r="A9" s="15">
        <v>2</v>
      </c>
      <c r="B9" s="13" t="s">
        <v>181</v>
      </c>
      <c r="C9" s="14" t="s">
        <v>185</v>
      </c>
      <c r="D9" s="14" t="s">
        <v>185</v>
      </c>
      <c r="E9" s="12">
        <v>0</v>
      </c>
      <c r="F9" s="12">
        <v>0</v>
      </c>
      <c r="G9" s="12">
        <v>140600</v>
      </c>
      <c r="H9" s="12">
        <v>0</v>
      </c>
      <c r="I9" s="12">
        <f t="shared" si="0"/>
        <v>140600</v>
      </c>
      <c r="J9" s="12">
        <v>0</v>
      </c>
      <c r="K9" s="12">
        <v>0</v>
      </c>
      <c r="L9" s="12">
        <v>148680</v>
      </c>
      <c r="M9" s="12">
        <v>0</v>
      </c>
      <c r="N9" s="12">
        <f t="shared" si="1"/>
        <v>148680</v>
      </c>
      <c r="O9" s="12">
        <v>0</v>
      </c>
      <c r="P9" s="12">
        <f t="shared" si="2"/>
        <v>-8080</v>
      </c>
      <c r="Q9" s="12">
        <v>126000</v>
      </c>
      <c r="R9" s="12">
        <f t="shared" si="3"/>
        <v>22680</v>
      </c>
      <c r="S9" s="12" t="s">
        <v>114</v>
      </c>
    </row>
    <row r="10" spans="1:19" s="21" customFormat="1" ht="14.1" customHeight="1">
      <c r="A10" s="15">
        <v>3</v>
      </c>
      <c r="B10" s="13" t="s">
        <v>180</v>
      </c>
      <c r="C10" s="14" t="s">
        <v>182</v>
      </c>
      <c r="D10" s="14" t="s">
        <v>188</v>
      </c>
      <c r="E10" s="12">
        <v>0</v>
      </c>
      <c r="F10" s="12">
        <v>0</v>
      </c>
      <c r="G10" s="12">
        <v>146340</v>
      </c>
      <c r="H10" s="12">
        <f>184800</f>
        <v>184800</v>
      </c>
      <c r="I10" s="12">
        <f t="shared" si="0"/>
        <v>331140</v>
      </c>
      <c r="J10" s="12">
        <v>0</v>
      </c>
      <c r="K10" s="12">
        <v>0</v>
      </c>
      <c r="L10" s="12">
        <v>8260</v>
      </c>
      <c r="M10" s="12">
        <v>295000</v>
      </c>
      <c r="N10" s="12">
        <f t="shared" si="1"/>
        <v>303260</v>
      </c>
      <c r="O10" s="12">
        <v>0</v>
      </c>
      <c r="P10" s="12">
        <f t="shared" si="2"/>
        <v>27880</v>
      </c>
      <c r="Q10" s="12">
        <f>90000+169720+7000</f>
        <v>266720</v>
      </c>
      <c r="R10" s="12">
        <f t="shared" si="3"/>
        <v>36540</v>
      </c>
      <c r="S10" s="12" t="s">
        <v>114</v>
      </c>
    </row>
    <row r="11" spans="1:19" s="21" customFormat="1" ht="14.1" customHeight="1">
      <c r="A11" s="15">
        <v>4</v>
      </c>
      <c r="B11" s="13" t="s">
        <v>178</v>
      </c>
      <c r="C11" s="14" t="s">
        <v>179</v>
      </c>
      <c r="D11" s="14" t="s">
        <v>179</v>
      </c>
      <c r="E11" s="12">
        <v>0</v>
      </c>
      <c r="F11" s="12">
        <v>0</v>
      </c>
      <c r="G11" s="12">
        <v>373582</v>
      </c>
      <c r="H11" s="12">
        <f>262112</f>
        <v>262112</v>
      </c>
      <c r="I11" s="12">
        <f t="shared" si="0"/>
        <v>635694</v>
      </c>
      <c r="J11" s="12">
        <v>0</v>
      </c>
      <c r="K11" s="12">
        <v>0</v>
      </c>
      <c r="L11" s="12">
        <v>501972</v>
      </c>
      <c r="M11" s="12">
        <f>198004</f>
        <v>198004</v>
      </c>
      <c r="N11" s="12">
        <f t="shared" si="1"/>
        <v>699976</v>
      </c>
      <c r="O11" s="12">
        <v>0</v>
      </c>
      <c r="P11" s="12">
        <f t="shared" si="2"/>
        <v>-64282</v>
      </c>
      <c r="Q11" s="12">
        <v>643200</v>
      </c>
      <c r="R11" s="12">
        <f t="shared" si="3"/>
        <v>56776</v>
      </c>
      <c r="S11" s="12" t="s">
        <v>114</v>
      </c>
    </row>
    <row r="12" spans="1:19" s="21" customFormat="1" ht="14.1" customHeight="1">
      <c r="A12" s="15">
        <v>5</v>
      </c>
      <c r="B12" s="13" t="s">
        <v>175</v>
      </c>
      <c r="C12" s="14" t="s">
        <v>176</v>
      </c>
      <c r="D12" s="14" t="s">
        <v>177</v>
      </c>
      <c r="E12" s="12">
        <v>0</v>
      </c>
      <c r="F12" s="12">
        <v>0</v>
      </c>
      <c r="G12" s="12">
        <v>827750</v>
      </c>
      <c r="H12" s="12">
        <f>1465365-590000</f>
        <v>875365</v>
      </c>
      <c r="I12" s="12">
        <f t="shared" si="0"/>
        <v>1703115</v>
      </c>
      <c r="J12" s="12">
        <v>0</v>
      </c>
      <c r="K12" s="12">
        <v>0</v>
      </c>
      <c r="L12" s="12">
        <f>590000-590000</f>
        <v>0</v>
      </c>
      <c r="M12" s="12">
        <v>1703115</v>
      </c>
      <c r="N12" s="12">
        <f t="shared" si="1"/>
        <v>1703115</v>
      </c>
      <c r="O12" s="12">
        <v>0</v>
      </c>
      <c r="P12" s="12">
        <f t="shared" si="2"/>
        <v>0</v>
      </c>
      <c r="Q12" s="12">
        <v>0</v>
      </c>
      <c r="R12" s="12">
        <f t="shared" si="3"/>
        <v>1703115</v>
      </c>
      <c r="S12" s="12" t="s">
        <v>187</v>
      </c>
    </row>
    <row r="13" spans="1:19" s="21" customFormat="1" ht="14.1" customHeight="1">
      <c r="A13" s="15">
        <v>6</v>
      </c>
      <c r="B13" s="13" t="s">
        <v>175</v>
      </c>
      <c r="C13" s="14" t="s">
        <v>183</v>
      </c>
      <c r="D13" s="14" t="s">
        <v>183</v>
      </c>
      <c r="E13" s="12">
        <v>0</v>
      </c>
      <c r="F13" s="12">
        <v>0</v>
      </c>
      <c r="G13" s="12">
        <v>481460</v>
      </c>
      <c r="H13" s="12">
        <v>841610</v>
      </c>
      <c r="I13" s="12">
        <f t="shared" si="0"/>
        <v>1323070</v>
      </c>
      <c r="J13" s="12">
        <v>0</v>
      </c>
      <c r="K13" s="12">
        <v>0</v>
      </c>
      <c r="L13" s="12">
        <v>0</v>
      </c>
      <c r="M13" s="12">
        <v>1041254</v>
      </c>
      <c r="N13" s="12">
        <f t="shared" si="1"/>
        <v>1041254</v>
      </c>
      <c r="O13" s="12">
        <v>0</v>
      </c>
      <c r="P13" s="12">
        <f t="shared" si="2"/>
        <v>281816</v>
      </c>
      <c r="Q13" s="12">
        <v>0</v>
      </c>
      <c r="R13" s="12">
        <f t="shared" si="3"/>
        <v>1041254</v>
      </c>
      <c r="S13" s="12" t="s">
        <v>187</v>
      </c>
    </row>
    <row r="14" spans="1:19" s="21" customFormat="1" ht="14.1" customHeight="1">
      <c r="A14" s="15">
        <v>7</v>
      </c>
      <c r="B14" s="13"/>
      <c r="C14" s="14"/>
      <c r="D14" s="14"/>
      <c r="E14" s="12">
        <v>0</v>
      </c>
      <c r="F14" s="12">
        <v>0</v>
      </c>
      <c r="G14" s="12">
        <v>0</v>
      </c>
      <c r="H14" s="12"/>
      <c r="I14" s="12">
        <f t="shared" ref="I14:I25" si="4">SUM(E14:G14)</f>
        <v>0</v>
      </c>
      <c r="J14" s="12">
        <v>0</v>
      </c>
      <c r="K14" s="12">
        <v>0</v>
      </c>
      <c r="L14" s="12">
        <v>0</v>
      </c>
      <c r="M14" s="12">
        <v>0</v>
      </c>
      <c r="N14" s="12">
        <f t="shared" si="1"/>
        <v>0</v>
      </c>
      <c r="O14" s="12">
        <v>0</v>
      </c>
      <c r="P14" s="12">
        <f t="shared" si="2"/>
        <v>0</v>
      </c>
      <c r="Q14" s="12">
        <v>0</v>
      </c>
      <c r="R14" s="12">
        <f t="shared" si="3"/>
        <v>0</v>
      </c>
      <c r="S14" s="11"/>
    </row>
    <row r="15" spans="1:19" s="21" customFormat="1" ht="14.1" hidden="1" customHeight="1">
      <c r="A15" s="15">
        <v>10</v>
      </c>
      <c r="B15" s="13"/>
      <c r="C15" s="14"/>
      <c r="D15" s="14"/>
      <c r="E15" s="12">
        <v>0</v>
      </c>
      <c r="F15" s="12">
        <v>0</v>
      </c>
      <c r="G15" s="12">
        <v>0</v>
      </c>
      <c r="H15" s="12"/>
      <c r="I15" s="12">
        <f t="shared" si="4"/>
        <v>0</v>
      </c>
      <c r="J15" s="12">
        <v>0</v>
      </c>
      <c r="K15" s="12">
        <v>0</v>
      </c>
      <c r="L15" s="12">
        <v>0</v>
      </c>
      <c r="M15" s="12"/>
      <c r="N15" s="12">
        <f t="shared" ref="N15:N25" si="5">SUM(J15:L15)</f>
        <v>0</v>
      </c>
      <c r="O15" s="12">
        <v>0</v>
      </c>
      <c r="P15" s="12">
        <f t="shared" si="2"/>
        <v>0</v>
      </c>
      <c r="Q15" s="12">
        <v>0</v>
      </c>
      <c r="R15" s="12">
        <f t="shared" si="3"/>
        <v>0</v>
      </c>
      <c r="S15" s="11"/>
    </row>
    <row r="16" spans="1:19" s="21" customFormat="1" ht="14.1" hidden="1" customHeight="1">
      <c r="A16" s="15">
        <v>11</v>
      </c>
      <c r="B16" s="13"/>
      <c r="C16" s="14"/>
      <c r="D16" s="14"/>
      <c r="E16" s="12">
        <v>0</v>
      </c>
      <c r="F16" s="12">
        <v>0</v>
      </c>
      <c r="G16" s="12">
        <v>0</v>
      </c>
      <c r="H16" s="12"/>
      <c r="I16" s="12">
        <f t="shared" si="4"/>
        <v>0</v>
      </c>
      <c r="J16" s="12">
        <v>0</v>
      </c>
      <c r="K16" s="12">
        <v>0</v>
      </c>
      <c r="L16" s="12">
        <v>0</v>
      </c>
      <c r="M16" s="12"/>
      <c r="N16" s="12">
        <f t="shared" si="5"/>
        <v>0</v>
      </c>
      <c r="O16" s="12">
        <v>0</v>
      </c>
      <c r="P16" s="12">
        <f t="shared" si="2"/>
        <v>0</v>
      </c>
      <c r="Q16" s="12">
        <v>0</v>
      </c>
      <c r="R16" s="12">
        <f t="shared" si="3"/>
        <v>0</v>
      </c>
      <c r="S16" s="11"/>
    </row>
    <row r="17" spans="1:19" s="21" customFormat="1" ht="14.1" hidden="1" customHeight="1">
      <c r="A17" s="15">
        <v>12</v>
      </c>
      <c r="B17" s="13"/>
      <c r="C17" s="14"/>
      <c r="D17" s="14"/>
      <c r="E17" s="12">
        <v>0</v>
      </c>
      <c r="F17" s="12">
        <v>0</v>
      </c>
      <c r="G17" s="12">
        <v>0</v>
      </c>
      <c r="H17" s="12"/>
      <c r="I17" s="12">
        <f t="shared" si="4"/>
        <v>0</v>
      </c>
      <c r="J17" s="12">
        <v>0</v>
      </c>
      <c r="K17" s="12">
        <v>0</v>
      </c>
      <c r="L17" s="12">
        <v>0</v>
      </c>
      <c r="M17" s="12"/>
      <c r="N17" s="12">
        <f t="shared" si="5"/>
        <v>0</v>
      </c>
      <c r="O17" s="12">
        <v>0</v>
      </c>
      <c r="P17" s="12">
        <f t="shared" si="2"/>
        <v>0</v>
      </c>
      <c r="Q17" s="12">
        <v>0</v>
      </c>
      <c r="R17" s="12">
        <f t="shared" si="3"/>
        <v>0</v>
      </c>
      <c r="S17" s="11"/>
    </row>
    <row r="18" spans="1:19" s="21" customFormat="1" ht="14.1" hidden="1" customHeight="1">
      <c r="A18" s="15">
        <v>13</v>
      </c>
      <c r="B18" s="13"/>
      <c r="C18" s="14"/>
      <c r="D18" s="14"/>
      <c r="E18" s="12">
        <v>0</v>
      </c>
      <c r="F18" s="12">
        <v>0</v>
      </c>
      <c r="G18" s="12">
        <v>0</v>
      </c>
      <c r="H18" s="12"/>
      <c r="I18" s="12">
        <f t="shared" si="4"/>
        <v>0</v>
      </c>
      <c r="J18" s="12">
        <v>0</v>
      </c>
      <c r="K18" s="12">
        <v>0</v>
      </c>
      <c r="L18" s="12">
        <v>0</v>
      </c>
      <c r="M18" s="12"/>
      <c r="N18" s="12">
        <f t="shared" si="5"/>
        <v>0</v>
      </c>
      <c r="O18" s="12">
        <v>0</v>
      </c>
      <c r="P18" s="12">
        <f t="shared" si="2"/>
        <v>0</v>
      </c>
      <c r="Q18" s="12">
        <v>0</v>
      </c>
      <c r="R18" s="12">
        <f t="shared" si="3"/>
        <v>0</v>
      </c>
      <c r="S18" s="11"/>
    </row>
    <row r="19" spans="1:19" s="21" customFormat="1" ht="14.1" hidden="1" customHeight="1">
      <c r="A19" s="15">
        <v>14</v>
      </c>
      <c r="B19" s="13"/>
      <c r="C19" s="14"/>
      <c r="D19" s="14"/>
      <c r="E19" s="12">
        <v>0</v>
      </c>
      <c r="F19" s="12">
        <v>0</v>
      </c>
      <c r="G19" s="12">
        <v>0</v>
      </c>
      <c r="H19" s="12"/>
      <c r="I19" s="12">
        <f t="shared" si="4"/>
        <v>0</v>
      </c>
      <c r="J19" s="12">
        <v>0</v>
      </c>
      <c r="K19" s="12">
        <v>0</v>
      </c>
      <c r="L19" s="12">
        <v>0</v>
      </c>
      <c r="M19" s="12"/>
      <c r="N19" s="12">
        <f t="shared" si="5"/>
        <v>0</v>
      </c>
      <c r="O19" s="12">
        <v>0</v>
      </c>
      <c r="P19" s="12">
        <f t="shared" si="2"/>
        <v>0</v>
      </c>
      <c r="Q19" s="12">
        <v>0</v>
      </c>
      <c r="R19" s="12">
        <f t="shared" si="3"/>
        <v>0</v>
      </c>
      <c r="S19" s="12"/>
    </row>
    <row r="20" spans="1:19" s="21" customFormat="1" ht="14.1" hidden="1" customHeight="1">
      <c r="A20" s="15">
        <v>15</v>
      </c>
      <c r="B20" s="13"/>
      <c r="C20" s="14"/>
      <c r="D20" s="14"/>
      <c r="E20" s="12">
        <v>0</v>
      </c>
      <c r="F20" s="12">
        <v>0</v>
      </c>
      <c r="G20" s="12">
        <v>0</v>
      </c>
      <c r="H20" s="12"/>
      <c r="I20" s="12">
        <f t="shared" si="4"/>
        <v>0</v>
      </c>
      <c r="J20" s="12">
        <v>0</v>
      </c>
      <c r="K20" s="12">
        <v>0</v>
      </c>
      <c r="L20" s="12">
        <v>0</v>
      </c>
      <c r="M20" s="12"/>
      <c r="N20" s="12">
        <f t="shared" si="5"/>
        <v>0</v>
      </c>
      <c r="O20" s="12">
        <v>0</v>
      </c>
      <c r="P20" s="12">
        <f t="shared" si="2"/>
        <v>0</v>
      </c>
      <c r="Q20" s="12">
        <v>0</v>
      </c>
      <c r="R20" s="12">
        <f t="shared" si="3"/>
        <v>0</v>
      </c>
      <c r="S20" s="12"/>
    </row>
    <row r="21" spans="1:19" ht="14.1" customHeight="1">
      <c r="A21" s="15"/>
      <c r="B21" s="13"/>
      <c r="C21" s="14"/>
      <c r="D21" s="14"/>
      <c r="E21" s="12">
        <v>0</v>
      </c>
      <c r="F21" s="12">
        <v>0</v>
      </c>
      <c r="G21" s="12">
        <v>0</v>
      </c>
      <c r="H21" s="12"/>
      <c r="I21" s="12">
        <f t="shared" si="4"/>
        <v>0</v>
      </c>
      <c r="J21" s="12">
        <v>0</v>
      </c>
      <c r="K21" s="12">
        <v>0</v>
      </c>
      <c r="L21" s="12">
        <v>0</v>
      </c>
      <c r="M21" s="12">
        <v>0</v>
      </c>
      <c r="N21" s="12">
        <f>SUM(J21:M21)</f>
        <v>0</v>
      </c>
      <c r="O21" s="12">
        <v>0</v>
      </c>
      <c r="P21" s="12">
        <f t="shared" si="2"/>
        <v>0</v>
      </c>
      <c r="Q21" s="12">
        <v>0</v>
      </c>
      <c r="R21" s="20">
        <f t="shared" si="3"/>
        <v>0</v>
      </c>
      <c r="S21" s="12"/>
    </row>
    <row r="22" spans="1:19" ht="14.1" hidden="1" customHeight="1">
      <c r="A22" s="15"/>
      <c r="B22" s="13"/>
      <c r="C22" s="14"/>
      <c r="D22" s="14"/>
      <c r="E22" s="12">
        <v>0</v>
      </c>
      <c r="F22" s="12">
        <v>0</v>
      </c>
      <c r="G22" s="12">
        <v>0</v>
      </c>
      <c r="H22" s="12"/>
      <c r="I22" s="12">
        <f t="shared" si="4"/>
        <v>0</v>
      </c>
      <c r="J22" s="12">
        <v>0</v>
      </c>
      <c r="K22" s="12">
        <v>0</v>
      </c>
      <c r="L22" s="12">
        <v>0</v>
      </c>
      <c r="M22" s="12"/>
      <c r="N22" s="12">
        <f t="shared" si="5"/>
        <v>0</v>
      </c>
      <c r="O22" s="12">
        <v>0</v>
      </c>
      <c r="P22" s="12">
        <f t="shared" si="2"/>
        <v>0</v>
      </c>
      <c r="Q22" s="12">
        <v>0</v>
      </c>
      <c r="R22" s="20">
        <f t="shared" si="3"/>
        <v>0</v>
      </c>
      <c r="S22" s="12"/>
    </row>
    <row r="23" spans="1:19" ht="14.1" hidden="1" customHeight="1">
      <c r="A23" s="15"/>
      <c r="B23" s="13"/>
      <c r="C23" s="14"/>
      <c r="D23" s="14"/>
      <c r="E23" s="12">
        <v>0</v>
      </c>
      <c r="F23" s="12">
        <v>0</v>
      </c>
      <c r="G23" s="12">
        <v>0</v>
      </c>
      <c r="H23" s="12"/>
      <c r="I23" s="12">
        <f t="shared" si="4"/>
        <v>0</v>
      </c>
      <c r="J23" s="12">
        <v>0</v>
      </c>
      <c r="K23" s="12">
        <v>0</v>
      </c>
      <c r="L23" s="12">
        <v>0</v>
      </c>
      <c r="M23" s="12"/>
      <c r="N23" s="12">
        <f t="shared" si="5"/>
        <v>0</v>
      </c>
      <c r="O23" s="12">
        <v>0</v>
      </c>
      <c r="P23" s="12">
        <f t="shared" si="2"/>
        <v>0</v>
      </c>
      <c r="Q23" s="12">
        <v>0</v>
      </c>
      <c r="R23" s="20">
        <f t="shared" si="3"/>
        <v>0</v>
      </c>
      <c r="S23" s="12"/>
    </row>
    <row r="24" spans="1:19" ht="14.1" hidden="1" customHeight="1">
      <c r="A24" s="15"/>
      <c r="B24" s="13"/>
      <c r="C24" s="14"/>
      <c r="D24" s="14"/>
      <c r="E24" s="12">
        <v>0</v>
      </c>
      <c r="F24" s="12">
        <v>0</v>
      </c>
      <c r="G24" s="12">
        <v>0</v>
      </c>
      <c r="H24" s="12"/>
      <c r="I24" s="12">
        <f t="shared" si="4"/>
        <v>0</v>
      </c>
      <c r="J24" s="12">
        <v>0</v>
      </c>
      <c r="K24" s="12">
        <v>0</v>
      </c>
      <c r="L24" s="12">
        <v>0</v>
      </c>
      <c r="M24" s="12"/>
      <c r="N24" s="12">
        <f t="shared" si="5"/>
        <v>0</v>
      </c>
      <c r="O24" s="12">
        <v>0</v>
      </c>
      <c r="P24" s="12">
        <f t="shared" si="2"/>
        <v>0</v>
      </c>
      <c r="Q24" s="12">
        <v>0</v>
      </c>
      <c r="R24" s="20">
        <f t="shared" si="3"/>
        <v>0</v>
      </c>
      <c r="S24" s="12"/>
    </row>
    <row r="25" spans="1:19" ht="14.1" hidden="1" customHeight="1">
      <c r="B25" s="13"/>
      <c r="C25" s="14"/>
      <c r="D25" s="14"/>
      <c r="E25" s="12">
        <v>0</v>
      </c>
      <c r="F25" s="12">
        <v>0</v>
      </c>
      <c r="G25" s="12">
        <v>0</v>
      </c>
      <c r="H25" s="12"/>
      <c r="I25" s="12">
        <f t="shared" si="4"/>
        <v>0</v>
      </c>
      <c r="J25" s="12">
        <v>0</v>
      </c>
      <c r="K25" s="12">
        <v>0</v>
      </c>
      <c r="L25" s="12">
        <v>0</v>
      </c>
      <c r="M25" s="12"/>
      <c r="N25" s="12">
        <f t="shared" si="5"/>
        <v>0</v>
      </c>
      <c r="O25" s="12">
        <v>0</v>
      </c>
      <c r="P25" s="12">
        <f t="shared" si="2"/>
        <v>0</v>
      </c>
      <c r="Q25" s="12">
        <v>0</v>
      </c>
      <c r="R25" s="20">
        <f t="shared" si="3"/>
        <v>0</v>
      </c>
      <c r="S25" s="12"/>
    </row>
    <row r="26" spans="1:19" s="9" customFormat="1" ht="15" customHeight="1" thickBot="1">
      <c r="A26" s="16"/>
      <c r="B26" s="17" t="s">
        <v>75</v>
      </c>
      <c r="C26" s="18"/>
      <c r="D26" s="18" t="s">
        <v>74</v>
      </c>
      <c r="E26" s="19">
        <f t="shared" ref="E26:S26" si="6">SUM(E8:E25)</f>
        <v>0</v>
      </c>
      <c r="F26" s="19">
        <f t="shared" si="6"/>
        <v>0</v>
      </c>
      <c r="G26" s="19">
        <f t="shared" si="6"/>
        <v>2195962</v>
      </c>
      <c r="H26" s="19">
        <f t="shared" si="6"/>
        <v>2563487</v>
      </c>
      <c r="I26" s="19">
        <f t="shared" si="6"/>
        <v>4759449</v>
      </c>
      <c r="J26" s="19">
        <f t="shared" si="6"/>
        <v>0</v>
      </c>
      <c r="K26" s="19">
        <f t="shared" si="6"/>
        <v>0</v>
      </c>
      <c r="L26" s="19">
        <f t="shared" si="6"/>
        <v>1037762</v>
      </c>
      <c r="M26" s="19">
        <f t="shared" si="6"/>
        <v>3237373</v>
      </c>
      <c r="N26" s="19">
        <f t="shared" si="6"/>
        <v>4275135</v>
      </c>
      <c r="O26" s="19">
        <f t="shared" si="6"/>
        <v>0</v>
      </c>
      <c r="P26" s="19">
        <f t="shared" si="6"/>
        <v>484314</v>
      </c>
      <c r="Q26" s="19">
        <f t="shared" si="6"/>
        <v>1356979</v>
      </c>
      <c r="R26" s="19">
        <f t="shared" si="6"/>
        <v>2918156</v>
      </c>
      <c r="S26" s="19">
        <f t="shared" si="6"/>
        <v>0</v>
      </c>
    </row>
    <row r="27" spans="1:19" ht="20.100000000000001" customHeight="1">
      <c r="D27" s="5"/>
      <c r="O27" s="8"/>
      <c r="P27" s="7"/>
    </row>
    <row r="28" spans="1:19" ht="20.100000000000001" customHeight="1">
      <c r="P28" s="7"/>
      <c r="Q28" s="28"/>
    </row>
    <row r="29" spans="1:19" ht="20.100000000000001" customHeight="1">
      <c r="P29" s="7"/>
    </row>
    <row r="30" spans="1:19" ht="20.100000000000001" customHeight="1">
      <c r="P30" s="7"/>
    </row>
    <row r="32" spans="1:19" ht="20.100000000000001" customHeight="1">
      <c r="O32" s="9"/>
    </row>
    <row r="34" spans="16:16" ht="20.100000000000001" customHeight="1">
      <c r="P34" s="27"/>
    </row>
  </sheetData>
  <sortState ref="B8:Q15">
    <sortCondition ref="B8:B15"/>
    <sortCondition ref="C8:C15"/>
    <sortCondition ref="D8:D15"/>
  </sortState>
  <printOptions gridLines="1"/>
  <pageMargins left="0.39370078740157483" right="0.19685039370078741" top="0.78740157480314965" bottom="0.59055118110236227" header="0.51181102362204722" footer="0.31496062992125984"/>
  <pageSetup paperSize="9" scale="63" fitToHeight="2" orientation="landscape" r:id="rId1"/>
  <headerFooter alignWithMargins="0">
    <oddHeader>&amp;L&amp;F</oddHeader>
    <oddFooter>&amp;CPage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XFD124"/>
  <sheetViews>
    <sheetView tabSelected="1" workbookViewId="0">
      <pane xSplit="4" ySplit="7" topLeftCell="I8" activePane="bottomRight" state="frozen"/>
      <selection pane="topRight" activeCell="E1" sqref="E1"/>
      <selection pane="bottomLeft" activeCell="A8" sqref="A8"/>
      <selection pane="bottomRight" activeCell="K71" sqref="K71:L71"/>
    </sheetView>
  </sheetViews>
  <sheetFormatPr defaultColWidth="9.140625" defaultRowHeight="20.100000000000001" customHeight="1"/>
  <cols>
    <col min="1" max="1" width="4.7109375" style="5" customWidth="1"/>
    <col min="2" max="2" width="11.85546875" style="6" bestFit="1" customWidth="1"/>
    <col min="3" max="3" width="23.5703125" style="5" bestFit="1" customWidth="1"/>
    <col min="4" max="4" width="22.5703125" style="8" bestFit="1" customWidth="1"/>
    <col min="5" max="5" width="11.42578125" style="8" customWidth="1"/>
    <col min="6" max="6" width="10.85546875" style="8" bestFit="1" customWidth="1"/>
    <col min="7" max="8" width="12.140625" style="8" customWidth="1"/>
    <col min="9" max="9" width="12" style="8" customWidth="1"/>
    <col min="10" max="12" width="12.140625" style="8" bestFit="1" customWidth="1"/>
    <col min="13" max="13" width="12.140625" style="8" customWidth="1"/>
    <col min="14" max="14" width="12.28515625" style="8" customWidth="1"/>
    <col min="15" max="15" width="8.140625" style="5" bestFit="1" customWidth="1"/>
    <col min="16" max="16" width="12.42578125" style="5" bestFit="1" customWidth="1"/>
    <col min="17" max="17" width="11.85546875" style="5" customWidth="1"/>
    <col min="18" max="18" width="10.85546875" style="5" bestFit="1" customWidth="1"/>
    <col min="19" max="19" width="24" style="5" bestFit="1" customWidth="1"/>
    <col min="20" max="16384" width="9.140625" style="5"/>
  </cols>
  <sheetData>
    <row r="1" spans="1:19" s="4" customFormat="1" ht="20.100000000000001" customHeight="1">
      <c r="A1" s="1" t="s">
        <v>0</v>
      </c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1"/>
    </row>
    <row r="2" spans="1:19" s="4" customFormat="1" ht="20.100000000000001" customHeight="1">
      <c r="A2" s="1" t="s">
        <v>1</v>
      </c>
      <c r="B2" s="1"/>
      <c r="C2" s="1" t="s">
        <v>2</v>
      </c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1"/>
    </row>
    <row r="3" spans="1:19" s="4" customFormat="1" ht="20.100000000000001" customHeight="1">
      <c r="A3" s="1" t="s">
        <v>3</v>
      </c>
      <c r="B3" s="1"/>
      <c r="C3" s="1" t="s">
        <v>4</v>
      </c>
      <c r="D3" s="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1"/>
    </row>
    <row r="4" spans="1:19" s="4" customFormat="1" ht="20.100000000000001" customHeight="1">
      <c r="A4" s="1" t="s">
        <v>5</v>
      </c>
      <c r="B4" s="1"/>
      <c r="C4" s="3">
        <v>44872</v>
      </c>
      <c r="D4" s="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1"/>
    </row>
    <row r="5" spans="1:19" s="4" customFormat="1" ht="20.100000000000001" customHeight="1">
      <c r="A5" s="1" t="s">
        <v>6</v>
      </c>
      <c r="B5" s="1"/>
      <c r="C5" s="1" t="s">
        <v>7</v>
      </c>
      <c r="D5" s="1"/>
      <c r="E5" s="2"/>
      <c r="F5" s="2"/>
      <c r="G5" s="2"/>
      <c r="H5" s="2"/>
      <c r="I5" s="2"/>
      <c r="J5" s="2"/>
      <c r="K5" s="29"/>
      <c r="L5" s="2"/>
      <c r="M5" s="2"/>
      <c r="N5" s="2"/>
      <c r="O5" s="2"/>
      <c r="P5" s="2"/>
      <c r="Q5" s="2"/>
      <c r="R5" s="2"/>
      <c r="S5" s="1"/>
    </row>
    <row r="6" spans="1:19" s="4" customFormat="1" ht="20.100000000000001" customHeight="1">
      <c r="A6" s="1" t="s">
        <v>8</v>
      </c>
      <c r="B6" s="1"/>
      <c r="C6" s="1"/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1"/>
    </row>
    <row r="7" spans="1:19" s="10" customFormat="1" ht="60" customHeight="1">
      <c r="A7" s="23" t="s">
        <v>9</v>
      </c>
      <c r="B7" s="23" t="s">
        <v>10</v>
      </c>
      <c r="C7" s="23" t="s">
        <v>11</v>
      </c>
      <c r="D7" s="23" t="s">
        <v>89</v>
      </c>
      <c r="E7" s="24" t="s">
        <v>12</v>
      </c>
      <c r="F7" s="24" t="s">
        <v>13</v>
      </c>
      <c r="G7" s="24" t="s">
        <v>127</v>
      </c>
      <c r="H7" s="24" t="s">
        <v>189</v>
      </c>
      <c r="I7" s="24" t="s">
        <v>14</v>
      </c>
      <c r="J7" s="24" t="s">
        <v>15</v>
      </c>
      <c r="K7" s="24" t="s">
        <v>16</v>
      </c>
      <c r="L7" s="24" t="s">
        <v>128</v>
      </c>
      <c r="M7" s="24" t="s">
        <v>190</v>
      </c>
      <c r="N7" s="24" t="s">
        <v>17</v>
      </c>
      <c r="O7" s="24" t="s">
        <v>18</v>
      </c>
      <c r="P7" s="24" t="s">
        <v>103</v>
      </c>
      <c r="Q7" s="24" t="s">
        <v>19</v>
      </c>
      <c r="R7" s="24" t="s">
        <v>20</v>
      </c>
      <c r="S7" s="23" t="s">
        <v>21</v>
      </c>
    </row>
    <row r="8" spans="1:19" ht="14.1" hidden="1" customHeight="1">
      <c r="A8" s="15">
        <v>1</v>
      </c>
      <c r="B8" s="13" t="s">
        <v>22</v>
      </c>
      <c r="C8" s="14" t="s">
        <v>23</v>
      </c>
      <c r="D8" s="14" t="s">
        <v>23</v>
      </c>
      <c r="E8" s="12">
        <v>0</v>
      </c>
      <c r="F8" s="12">
        <v>5000</v>
      </c>
      <c r="G8" s="12">
        <v>0</v>
      </c>
      <c r="H8" s="12">
        <v>0</v>
      </c>
      <c r="I8" s="12">
        <f t="shared" ref="I8:I39" si="0">SUM(E8:H8)</f>
        <v>5000</v>
      </c>
      <c r="J8" s="12">
        <v>0</v>
      </c>
      <c r="K8" s="12">
        <v>5542</v>
      </c>
      <c r="L8" s="12">
        <v>0</v>
      </c>
      <c r="M8" s="12">
        <v>0</v>
      </c>
      <c r="N8" s="12">
        <f t="shared" ref="N8:N35" si="1">SUM(J8:M8)</f>
        <v>5542</v>
      </c>
      <c r="O8" s="12">
        <v>0</v>
      </c>
      <c r="P8" s="12">
        <f t="shared" ref="P8:P39" si="2">I8+O8-N8</f>
        <v>-542</v>
      </c>
      <c r="Q8" s="12">
        <v>5542</v>
      </c>
      <c r="R8" s="12">
        <f t="shared" ref="R8:R39" si="3">N8-Q8</f>
        <v>0</v>
      </c>
      <c r="S8" s="12"/>
    </row>
    <row r="9" spans="1:19" ht="14.1" hidden="1" customHeight="1">
      <c r="A9" s="15">
        <v>2</v>
      </c>
      <c r="B9" s="13" t="s">
        <v>24</v>
      </c>
      <c r="C9" s="14" t="s">
        <v>25</v>
      </c>
      <c r="D9" s="14" t="s">
        <v>96</v>
      </c>
      <c r="E9" s="12">
        <v>248220</v>
      </c>
      <c r="F9" s="12">
        <v>403456</v>
      </c>
      <c r="G9" s="12">
        <v>332998</v>
      </c>
      <c r="H9" s="12">
        <v>125000</v>
      </c>
      <c r="I9" s="12">
        <f t="shared" si="0"/>
        <v>1109674</v>
      </c>
      <c r="J9" s="12">
        <v>248220</v>
      </c>
      <c r="K9" s="12">
        <v>460785</v>
      </c>
      <c r="L9" s="12">
        <v>299600</v>
      </c>
      <c r="M9" s="12">
        <v>0</v>
      </c>
      <c r="N9" s="12">
        <f t="shared" si="1"/>
        <v>1008605</v>
      </c>
      <c r="O9" s="12">
        <v>0</v>
      </c>
      <c r="P9" s="12">
        <f t="shared" si="2"/>
        <v>101069</v>
      </c>
      <c r="Q9" s="12">
        <v>1040605</v>
      </c>
      <c r="R9" s="12">
        <f t="shared" si="3"/>
        <v>-32000</v>
      </c>
      <c r="S9" s="12" t="s">
        <v>171</v>
      </c>
    </row>
    <row r="10" spans="1:19" ht="14.1" hidden="1" customHeight="1">
      <c r="A10" s="15">
        <v>3</v>
      </c>
      <c r="B10" s="13" t="s">
        <v>26</v>
      </c>
      <c r="C10" s="14" t="s">
        <v>27</v>
      </c>
      <c r="D10" s="14" t="s">
        <v>27</v>
      </c>
      <c r="E10" s="12">
        <v>84015</v>
      </c>
      <c r="F10" s="12">
        <v>1512</v>
      </c>
      <c r="G10" s="12">
        <v>673</v>
      </c>
      <c r="H10" s="12">
        <v>0</v>
      </c>
      <c r="I10" s="12">
        <f t="shared" si="0"/>
        <v>86200</v>
      </c>
      <c r="J10" s="12">
        <v>84700</v>
      </c>
      <c r="K10" s="12">
        <v>1500</v>
      </c>
      <c r="L10" s="12">
        <v>0</v>
      </c>
      <c r="M10" s="12">
        <v>0</v>
      </c>
      <c r="N10" s="12">
        <f t="shared" si="1"/>
        <v>86200</v>
      </c>
      <c r="O10" s="12">
        <v>0</v>
      </c>
      <c r="P10" s="12">
        <f t="shared" si="2"/>
        <v>0</v>
      </c>
      <c r="Q10" s="12">
        <f>84700+1500</f>
        <v>86200</v>
      </c>
      <c r="R10" s="12">
        <f t="shared" si="3"/>
        <v>0</v>
      </c>
      <c r="S10" s="11"/>
    </row>
    <row r="11" spans="1:19" s="21" customFormat="1" ht="14.1" hidden="1" customHeight="1">
      <c r="A11" s="31">
        <v>4</v>
      </c>
      <c r="B11" s="32" t="s">
        <v>26</v>
      </c>
      <c r="C11" s="33" t="s">
        <v>28</v>
      </c>
      <c r="D11" s="33" t="s">
        <v>28</v>
      </c>
      <c r="E11" s="20">
        <v>10000</v>
      </c>
      <c r="F11" s="20">
        <v>187518</v>
      </c>
      <c r="G11" s="20">
        <v>437147</v>
      </c>
      <c r="H11" s="20">
        <v>352088</v>
      </c>
      <c r="I11" s="20">
        <f t="shared" si="0"/>
        <v>986753</v>
      </c>
      <c r="J11" s="20">
        <v>0</v>
      </c>
      <c r="K11" s="20">
        <v>209968</v>
      </c>
      <c r="L11" s="20">
        <v>488859</v>
      </c>
      <c r="M11" s="20">
        <v>295700</v>
      </c>
      <c r="N11" s="20">
        <f t="shared" si="1"/>
        <v>994527</v>
      </c>
      <c r="O11" s="20">
        <v>0</v>
      </c>
      <c r="P11" s="20">
        <f t="shared" si="2"/>
        <v>-7774</v>
      </c>
      <c r="Q11" s="20">
        <v>996543</v>
      </c>
      <c r="R11" s="20">
        <f t="shared" si="3"/>
        <v>-2016</v>
      </c>
      <c r="S11" s="36" t="s">
        <v>207</v>
      </c>
    </row>
    <row r="12" spans="1:19" s="21" customFormat="1" ht="14.1" hidden="1" customHeight="1">
      <c r="A12" s="31">
        <v>5</v>
      </c>
      <c r="B12" s="32" t="s">
        <v>26</v>
      </c>
      <c r="C12" s="33" t="s">
        <v>143</v>
      </c>
      <c r="D12" s="33" t="s">
        <v>143</v>
      </c>
      <c r="E12" s="20">
        <v>0</v>
      </c>
      <c r="F12" s="20">
        <v>0</v>
      </c>
      <c r="G12" s="20">
        <v>186107</v>
      </c>
      <c r="H12" s="20">
        <v>162452</v>
      </c>
      <c r="I12" s="20">
        <f t="shared" si="0"/>
        <v>348559</v>
      </c>
      <c r="J12" s="20">
        <v>0</v>
      </c>
      <c r="K12" s="20">
        <v>0</v>
      </c>
      <c r="L12" s="20">
        <v>210690</v>
      </c>
      <c r="M12" s="20">
        <v>145157</v>
      </c>
      <c r="N12" s="20">
        <f t="shared" si="1"/>
        <v>355847</v>
      </c>
      <c r="O12" s="20">
        <v>0</v>
      </c>
      <c r="P12" s="20">
        <f t="shared" si="2"/>
        <v>-7288</v>
      </c>
      <c r="Q12" s="20">
        <v>355867</v>
      </c>
      <c r="R12" s="20">
        <f t="shared" si="3"/>
        <v>-20</v>
      </c>
      <c r="S12" s="20"/>
    </row>
    <row r="13" spans="1:19" ht="14.1" hidden="1" customHeight="1">
      <c r="A13" s="15">
        <v>6</v>
      </c>
      <c r="B13" s="13" t="s">
        <v>26</v>
      </c>
      <c r="C13" s="14" t="s">
        <v>29</v>
      </c>
      <c r="D13" s="14" t="s">
        <v>93</v>
      </c>
      <c r="E13" s="12">
        <v>3031</v>
      </c>
      <c r="F13" s="12">
        <v>0</v>
      </c>
      <c r="G13" s="12">
        <v>0</v>
      </c>
      <c r="H13" s="12">
        <v>0</v>
      </c>
      <c r="I13" s="12">
        <f t="shared" si="0"/>
        <v>3031</v>
      </c>
      <c r="J13" s="12">
        <v>3050</v>
      </c>
      <c r="K13" s="12">
        <v>0</v>
      </c>
      <c r="L13" s="12">
        <v>0</v>
      </c>
      <c r="M13" s="12">
        <v>0</v>
      </c>
      <c r="N13" s="12">
        <f t="shared" si="1"/>
        <v>3050</v>
      </c>
      <c r="O13" s="12">
        <v>0</v>
      </c>
      <c r="P13" s="12">
        <f t="shared" si="2"/>
        <v>-19</v>
      </c>
      <c r="Q13" s="12">
        <v>3050</v>
      </c>
      <c r="R13" s="12">
        <f t="shared" si="3"/>
        <v>0</v>
      </c>
      <c r="S13" s="12"/>
    </row>
    <row r="14" spans="1:19" s="21" customFormat="1" ht="14.1" hidden="1" customHeight="1">
      <c r="A14" s="31">
        <v>7</v>
      </c>
      <c r="B14" s="32" t="s">
        <v>30</v>
      </c>
      <c r="C14" s="33" t="s">
        <v>124</v>
      </c>
      <c r="D14" s="33" t="s">
        <v>124</v>
      </c>
      <c r="E14" s="20">
        <v>0</v>
      </c>
      <c r="F14" s="20">
        <v>705799</v>
      </c>
      <c r="G14" s="20">
        <v>2422516</v>
      </c>
      <c r="H14" s="20">
        <v>100000</v>
      </c>
      <c r="I14" s="20">
        <f t="shared" si="0"/>
        <v>3228315</v>
      </c>
      <c r="J14" s="20">
        <v>0</v>
      </c>
      <c r="K14" s="20">
        <v>773194</v>
      </c>
      <c r="L14" s="20">
        <v>2501448</v>
      </c>
      <c r="M14" s="20">
        <v>0</v>
      </c>
      <c r="N14" s="20">
        <f t="shared" si="1"/>
        <v>3274642</v>
      </c>
      <c r="O14" s="20">
        <v>0</v>
      </c>
      <c r="P14" s="20">
        <f t="shared" si="2"/>
        <v>-46327</v>
      </c>
      <c r="Q14" s="20">
        <v>3274642</v>
      </c>
      <c r="R14" s="20">
        <f t="shared" si="3"/>
        <v>0</v>
      </c>
      <c r="S14" s="20"/>
    </row>
    <row r="15" spans="1:19" s="21" customFormat="1" ht="14.1" hidden="1" customHeight="1">
      <c r="A15" s="31">
        <v>8</v>
      </c>
      <c r="B15" s="32" t="s">
        <v>30</v>
      </c>
      <c r="C15" s="33" t="s">
        <v>165</v>
      </c>
      <c r="D15" s="33" t="s">
        <v>165</v>
      </c>
      <c r="E15" s="20">
        <v>0</v>
      </c>
      <c r="F15" s="20">
        <v>0</v>
      </c>
      <c r="G15" s="20">
        <v>92</v>
      </c>
      <c r="H15" s="20">
        <v>125203</v>
      </c>
      <c r="I15" s="20">
        <f t="shared" si="0"/>
        <v>125295</v>
      </c>
      <c r="J15" s="20">
        <v>0</v>
      </c>
      <c r="K15" s="20">
        <v>0</v>
      </c>
      <c r="L15" s="20">
        <v>9175</v>
      </c>
      <c r="M15" s="20">
        <v>120290</v>
      </c>
      <c r="N15" s="20">
        <f t="shared" si="1"/>
        <v>129465</v>
      </c>
      <c r="O15" s="20">
        <v>0</v>
      </c>
      <c r="P15" s="20">
        <f t="shared" si="2"/>
        <v>-4170</v>
      </c>
      <c r="Q15" s="20">
        <v>129465</v>
      </c>
      <c r="R15" s="20">
        <f t="shared" si="3"/>
        <v>0</v>
      </c>
      <c r="S15" s="20"/>
    </row>
    <row r="16" spans="1:19" ht="14.1" hidden="1" customHeight="1">
      <c r="A16" s="15">
        <v>9</v>
      </c>
      <c r="B16" s="13" t="s">
        <v>30</v>
      </c>
      <c r="C16" s="14" t="s">
        <v>31</v>
      </c>
      <c r="D16" s="14" t="s">
        <v>94</v>
      </c>
      <c r="E16" s="12">
        <v>37172</v>
      </c>
      <c r="F16" s="12">
        <v>0</v>
      </c>
      <c r="G16" s="12">
        <f>9060727</f>
        <v>9060727</v>
      </c>
      <c r="H16" s="12">
        <v>1936762</v>
      </c>
      <c r="I16" s="12">
        <f t="shared" si="0"/>
        <v>11034661</v>
      </c>
      <c r="J16" s="12">
        <v>37191</v>
      </c>
      <c r="K16" s="12">
        <v>0</v>
      </c>
      <c r="L16" s="12">
        <v>11345755</v>
      </c>
      <c r="M16" s="12">
        <v>2176019</v>
      </c>
      <c r="N16" s="12">
        <f t="shared" si="1"/>
        <v>13558965</v>
      </c>
      <c r="O16" s="12">
        <v>0</v>
      </c>
      <c r="P16" s="12">
        <f t="shared" si="2"/>
        <v>-2524304</v>
      </c>
      <c r="Q16" s="12">
        <f>N16</f>
        <v>13558965</v>
      </c>
      <c r="R16" s="12">
        <f t="shared" si="3"/>
        <v>0</v>
      </c>
      <c r="S16" s="11"/>
    </row>
    <row r="17" spans="1:19" ht="14.1" hidden="1" customHeight="1">
      <c r="A17" s="15">
        <v>10</v>
      </c>
      <c r="B17" s="13" t="s">
        <v>30</v>
      </c>
      <c r="C17" s="14" t="s">
        <v>172</v>
      </c>
      <c r="D17" s="14" t="s">
        <v>172</v>
      </c>
      <c r="E17" s="12">
        <v>0</v>
      </c>
      <c r="F17" s="12">
        <v>0</v>
      </c>
      <c r="G17" s="12">
        <v>272165</v>
      </c>
      <c r="H17" s="12">
        <v>1944351</v>
      </c>
      <c r="I17" s="12">
        <f t="shared" si="0"/>
        <v>2216516</v>
      </c>
      <c r="J17" s="12">
        <v>0</v>
      </c>
      <c r="K17" s="12">
        <v>0</v>
      </c>
      <c r="L17" s="12">
        <v>2216516</v>
      </c>
      <c r="M17" s="12">
        <v>0</v>
      </c>
      <c r="N17" s="12">
        <f t="shared" si="1"/>
        <v>2216516</v>
      </c>
      <c r="O17" s="12">
        <v>0</v>
      </c>
      <c r="P17" s="12">
        <f t="shared" si="2"/>
        <v>0</v>
      </c>
      <c r="Q17" s="12">
        <v>2216516</v>
      </c>
      <c r="R17" s="12">
        <f t="shared" si="3"/>
        <v>0</v>
      </c>
      <c r="S17" s="11"/>
    </row>
    <row r="18" spans="1:19" ht="14.1" hidden="1" customHeight="1">
      <c r="A18" s="15">
        <v>11</v>
      </c>
      <c r="B18" s="13" t="s">
        <v>30</v>
      </c>
      <c r="C18" s="14" t="s">
        <v>84</v>
      </c>
      <c r="D18" s="14" t="s">
        <v>84</v>
      </c>
      <c r="E18" s="12">
        <v>0</v>
      </c>
      <c r="F18" s="12">
        <v>25650</v>
      </c>
      <c r="G18" s="12">
        <v>0</v>
      </c>
      <c r="H18" s="12">
        <v>0</v>
      </c>
      <c r="I18" s="12">
        <f t="shared" si="0"/>
        <v>25650</v>
      </c>
      <c r="J18" s="12">
        <v>0</v>
      </c>
      <c r="K18" s="12">
        <v>20000</v>
      </c>
      <c r="L18" s="12">
        <v>0</v>
      </c>
      <c r="M18" s="12">
        <v>0</v>
      </c>
      <c r="N18" s="12">
        <f t="shared" si="1"/>
        <v>20000</v>
      </c>
      <c r="O18" s="12">
        <v>0</v>
      </c>
      <c r="P18" s="12">
        <f t="shared" si="2"/>
        <v>5650</v>
      </c>
      <c r="Q18" s="12">
        <v>20000</v>
      </c>
      <c r="R18" s="12">
        <f t="shared" si="3"/>
        <v>0</v>
      </c>
      <c r="S18" s="11"/>
    </row>
    <row r="19" spans="1:19" s="21" customFormat="1" ht="14.1" hidden="1" customHeight="1">
      <c r="A19" s="31">
        <v>12</v>
      </c>
      <c r="B19" s="32" t="s">
        <v>32</v>
      </c>
      <c r="C19" s="33" t="s">
        <v>77</v>
      </c>
      <c r="D19" s="33" t="s">
        <v>99</v>
      </c>
      <c r="E19" s="20">
        <v>0</v>
      </c>
      <c r="F19" s="20">
        <v>23176</v>
      </c>
      <c r="G19" s="20">
        <v>0</v>
      </c>
      <c r="H19" s="20">
        <v>153438</v>
      </c>
      <c r="I19" s="20">
        <f t="shared" si="0"/>
        <v>176614</v>
      </c>
      <c r="J19" s="20">
        <v>0</v>
      </c>
      <c r="K19" s="20">
        <v>23520</v>
      </c>
      <c r="L19" s="20">
        <v>0</v>
      </c>
      <c r="M19" s="20">
        <v>343803</v>
      </c>
      <c r="N19" s="20">
        <f t="shared" si="1"/>
        <v>367323</v>
      </c>
      <c r="O19" s="20">
        <v>0</v>
      </c>
      <c r="P19" s="20">
        <f t="shared" si="2"/>
        <v>-190709</v>
      </c>
      <c r="Q19" s="20">
        <f>23520+343803</f>
        <v>367323</v>
      </c>
      <c r="R19" s="20">
        <f>N19-Q19</f>
        <v>0</v>
      </c>
      <c r="S19" s="35"/>
    </row>
    <row r="20" spans="1:19" s="21" customFormat="1" ht="14.1" hidden="1" customHeight="1">
      <c r="A20" s="31">
        <v>13</v>
      </c>
      <c r="B20" s="32" t="s">
        <v>32</v>
      </c>
      <c r="C20" s="33" t="s">
        <v>76</v>
      </c>
      <c r="D20" s="33" t="s">
        <v>106</v>
      </c>
      <c r="E20" s="20">
        <v>0</v>
      </c>
      <c r="F20" s="20">
        <v>3729</v>
      </c>
      <c r="G20" s="20">
        <v>0</v>
      </c>
      <c r="H20" s="20">
        <v>0</v>
      </c>
      <c r="I20" s="20">
        <f t="shared" si="0"/>
        <v>3729</v>
      </c>
      <c r="J20" s="20">
        <v>0</v>
      </c>
      <c r="K20" s="20">
        <v>3815</v>
      </c>
      <c r="L20" s="20">
        <v>0</v>
      </c>
      <c r="M20" s="20">
        <v>0</v>
      </c>
      <c r="N20" s="20">
        <f t="shared" si="1"/>
        <v>3815</v>
      </c>
      <c r="O20" s="20">
        <v>0</v>
      </c>
      <c r="P20" s="20">
        <f t="shared" si="2"/>
        <v>-86</v>
      </c>
      <c r="Q20" s="20">
        <v>3815</v>
      </c>
      <c r="R20" s="20">
        <f t="shared" si="3"/>
        <v>0</v>
      </c>
      <c r="S20" s="35"/>
    </row>
    <row r="21" spans="1:19" s="21" customFormat="1" ht="14.1" hidden="1" customHeight="1">
      <c r="A21" s="31">
        <v>14</v>
      </c>
      <c r="B21" s="32" t="s">
        <v>32</v>
      </c>
      <c r="C21" s="33" t="s">
        <v>86</v>
      </c>
      <c r="D21" s="33" t="s">
        <v>105</v>
      </c>
      <c r="E21" s="20">
        <v>0</v>
      </c>
      <c r="F21" s="20">
        <v>14189</v>
      </c>
      <c r="G21" s="20">
        <v>0</v>
      </c>
      <c r="H21" s="20">
        <v>0</v>
      </c>
      <c r="I21" s="20">
        <f t="shared" si="0"/>
        <v>14189</v>
      </c>
      <c r="J21" s="20">
        <v>0</v>
      </c>
      <c r="K21" s="20">
        <v>25166</v>
      </c>
      <c r="L21" s="20">
        <v>0</v>
      </c>
      <c r="M21" s="20">
        <v>0</v>
      </c>
      <c r="N21" s="20">
        <f t="shared" si="1"/>
        <v>25166</v>
      </c>
      <c r="O21" s="20">
        <v>0</v>
      </c>
      <c r="P21" s="20">
        <f t="shared" si="2"/>
        <v>-10977</v>
      </c>
      <c r="Q21" s="20">
        <v>25166</v>
      </c>
      <c r="R21" s="20">
        <f t="shared" si="3"/>
        <v>0</v>
      </c>
      <c r="S21" s="20"/>
    </row>
    <row r="22" spans="1:19" s="21" customFormat="1" ht="14.1" hidden="1" customHeight="1">
      <c r="A22" s="31">
        <v>15</v>
      </c>
      <c r="B22" s="32" t="s">
        <v>32</v>
      </c>
      <c r="C22" s="33" t="s">
        <v>33</v>
      </c>
      <c r="D22" s="33" t="s">
        <v>107</v>
      </c>
      <c r="E22" s="20">
        <v>160486</v>
      </c>
      <c r="F22" s="20">
        <v>7589</v>
      </c>
      <c r="G22" s="20">
        <v>557</v>
      </c>
      <c r="H22" s="20">
        <v>172141</v>
      </c>
      <c r="I22" s="20">
        <f t="shared" si="0"/>
        <v>340773</v>
      </c>
      <c r="J22" s="20">
        <v>164516</v>
      </c>
      <c r="K22" s="20">
        <v>11907</v>
      </c>
      <c r="L22" s="20">
        <v>55658</v>
      </c>
      <c r="M22" s="20">
        <v>114088</v>
      </c>
      <c r="N22" s="20">
        <f t="shared" si="1"/>
        <v>346169</v>
      </c>
      <c r="O22" s="20">
        <v>0</v>
      </c>
      <c r="P22" s="20">
        <f t="shared" si="2"/>
        <v>-5396</v>
      </c>
      <c r="Q22" s="20">
        <v>346170</v>
      </c>
      <c r="R22" s="20">
        <f t="shared" si="3"/>
        <v>-1</v>
      </c>
      <c r="S22" s="20"/>
    </row>
    <row r="23" spans="1:19" s="21" customFormat="1" ht="14.1" hidden="1" customHeight="1">
      <c r="A23" s="31">
        <v>16</v>
      </c>
      <c r="B23" s="32" t="s">
        <v>32</v>
      </c>
      <c r="C23" s="33" t="s">
        <v>130</v>
      </c>
      <c r="D23" s="33" t="s">
        <v>90</v>
      </c>
      <c r="E23" s="20">
        <v>0</v>
      </c>
      <c r="F23" s="20">
        <v>127046</v>
      </c>
      <c r="G23" s="20">
        <v>3</v>
      </c>
      <c r="H23" s="20">
        <v>0</v>
      </c>
      <c r="I23" s="20">
        <f t="shared" si="0"/>
        <v>127049</v>
      </c>
      <c r="J23" s="20">
        <v>0</v>
      </c>
      <c r="K23" s="20">
        <v>139483</v>
      </c>
      <c r="L23" s="20">
        <v>0</v>
      </c>
      <c r="M23" s="20">
        <v>0</v>
      </c>
      <c r="N23" s="20">
        <f t="shared" si="1"/>
        <v>139483</v>
      </c>
      <c r="O23" s="20">
        <v>0</v>
      </c>
      <c r="P23" s="20">
        <f t="shared" si="2"/>
        <v>-12434</v>
      </c>
      <c r="Q23" s="20">
        <v>139483</v>
      </c>
      <c r="R23" s="20">
        <f t="shared" si="3"/>
        <v>0</v>
      </c>
      <c r="S23" s="35"/>
    </row>
    <row r="24" spans="1:19" ht="14.1" hidden="1" customHeight="1">
      <c r="A24" s="15">
        <v>17</v>
      </c>
      <c r="B24" s="13" t="s">
        <v>32</v>
      </c>
      <c r="C24" s="14" t="s">
        <v>34</v>
      </c>
      <c r="D24" s="14" t="s">
        <v>34</v>
      </c>
      <c r="E24" s="12">
        <v>780</v>
      </c>
      <c r="F24" s="12">
        <v>0</v>
      </c>
      <c r="G24" s="12">
        <v>163145</v>
      </c>
      <c r="H24" s="12">
        <v>318562</v>
      </c>
      <c r="I24" s="12">
        <f t="shared" si="0"/>
        <v>482487</v>
      </c>
      <c r="J24" s="12">
        <v>0</v>
      </c>
      <c r="K24" s="12">
        <v>0</v>
      </c>
      <c r="L24" s="12">
        <v>340001</v>
      </c>
      <c r="M24" s="12">
        <v>156195</v>
      </c>
      <c r="N24" s="12">
        <f t="shared" si="1"/>
        <v>496196</v>
      </c>
      <c r="O24" s="12">
        <v>0</v>
      </c>
      <c r="P24" s="12">
        <f t="shared" si="2"/>
        <v>-13709</v>
      </c>
      <c r="Q24" s="12">
        <f>340001+156195</f>
        <v>496196</v>
      </c>
      <c r="R24" s="12">
        <f t="shared" si="3"/>
        <v>0</v>
      </c>
      <c r="S24" s="12"/>
    </row>
    <row r="25" spans="1:19" ht="14.1" hidden="1" customHeight="1">
      <c r="A25" s="15">
        <v>18</v>
      </c>
      <c r="B25" s="13" t="s">
        <v>32</v>
      </c>
      <c r="C25" s="14" t="s">
        <v>166</v>
      </c>
      <c r="D25" s="14" t="s">
        <v>166</v>
      </c>
      <c r="E25" s="12">
        <v>0</v>
      </c>
      <c r="F25" s="12">
        <v>0</v>
      </c>
      <c r="G25" s="12">
        <v>16909</v>
      </c>
      <c r="H25" s="12">
        <v>0</v>
      </c>
      <c r="I25" s="12">
        <f t="shared" si="0"/>
        <v>16909</v>
      </c>
      <c r="J25" s="12">
        <v>0</v>
      </c>
      <c r="K25" s="12">
        <v>0</v>
      </c>
      <c r="L25" s="12">
        <v>16909</v>
      </c>
      <c r="M25" s="12">
        <v>0</v>
      </c>
      <c r="N25" s="12">
        <f t="shared" si="1"/>
        <v>16909</v>
      </c>
      <c r="O25" s="12">
        <v>0</v>
      </c>
      <c r="P25" s="12">
        <f t="shared" si="2"/>
        <v>0</v>
      </c>
      <c r="Q25" s="12">
        <v>16909</v>
      </c>
      <c r="R25" s="12">
        <f t="shared" si="3"/>
        <v>0</v>
      </c>
    </row>
    <row r="26" spans="1:19" ht="14.1" hidden="1" customHeight="1">
      <c r="A26" s="15">
        <v>19</v>
      </c>
      <c r="B26" s="13" t="s">
        <v>32</v>
      </c>
      <c r="C26" s="14" t="s">
        <v>35</v>
      </c>
      <c r="D26" s="14" t="s">
        <v>109</v>
      </c>
      <c r="E26" s="12">
        <v>275676</v>
      </c>
      <c r="F26" s="12">
        <v>10000</v>
      </c>
      <c r="G26" s="12">
        <v>0</v>
      </c>
      <c r="H26" s="12">
        <v>0</v>
      </c>
      <c r="I26" s="12">
        <f t="shared" si="0"/>
        <v>285676</v>
      </c>
      <c r="J26" s="12">
        <v>295500</v>
      </c>
      <c r="K26" s="12">
        <v>0</v>
      </c>
      <c r="L26" s="12">
        <v>0</v>
      </c>
      <c r="M26" s="12">
        <v>0</v>
      </c>
      <c r="N26" s="12">
        <f t="shared" si="1"/>
        <v>295500</v>
      </c>
      <c r="O26" s="12">
        <v>0</v>
      </c>
      <c r="P26" s="12">
        <f t="shared" si="2"/>
        <v>-9824</v>
      </c>
      <c r="Q26" s="12">
        <v>295500</v>
      </c>
      <c r="R26" s="12">
        <f t="shared" si="3"/>
        <v>0</v>
      </c>
      <c r="S26" s="12"/>
    </row>
    <row r="27" spans="1:19" ht="14.1" hidden="1" customHeight="1">
      <c r="A27" s="15">
        <v>20</v>
      </c>
      <c r="B27" s="13" t="s">
        <v>32</v>
      </c>
      <c r="C27" s="14" t="s">
        <v>36</v>
      </c>
      <c r="D27" s="14" t="s">
        <v>111</v>
      </c>
      <c r="E27" s="12">
        <v>87900</v>
      </c>
      <c r="F27" s="12">
        <v>0</v>
      </c>
      <c r="G27" s="12">
        <v>0</v>
      </c>
      <c r="H27" s="12">
        <v>0</v>
      </c>
      <c r="I27" s="12">
        <f t="shared" si="0"/>
        <v>87900</v>
      </c>
      <c r="J27" s="12">
        <v>90016</v>
      </c>
      <c r="K27" s="12">
        <v>0</v>
      </c>
      <c r="L27" s="12">
        <v>0</v>
      </c>
      <c r="M27" s="12">
        <v>0</v>
      </c>
      <c r="N27" s="12">
        <f t="shared" si="1"/>
        <v>90016</v>
      </c>
      <c r="O27" s="12">
        <v>0</v>
      </c>
      <c r="P27" s="12">
        <f t="shared" si="2"/>
        <v>-2116</v>
      </c>
      <c r="Q27" s="12">
        <v>90016</v>
      </c>
      <c r="R27" s="12">
        <f t="shared" si="3"/>
        <v>0</v>
      </c>
      <c r="S27" s="11"/>
    </row>
    <row r="28" spans="1:19" ht="14.1" hidden="1" customHeight="1">
      <c r="A28" s="15">
        <v>21</v>
      </c>
      <c r="B28" s="13" t="s">
        <v>32</v>
      </c>
      <c r="C28" s="14" t="s">
        <v>145</v>
      </c>
      <c r="D28" s="14" t="s">
        <v>146</v>
      </c>
      <c r="E28" s="12">
        <v>0</v>
      </c>
      <c r="F28" s="12">
        <v>0</v>
      </c>
      <c r="G28" s="12">
        <f>10234456</f>
        <v>10234456</v>
      </c>
      <c r="H28" s="12">
        <v>3572777</v>
      </c>
      <c r="I28" s="12">
        <f t="shared" si="0"/>
        <v>13807233</v>
      </c>
      <c r="J28" s="12">
        <v>0</v>
      </c>
      <c r="K28" s="12">
        <v>0</v>
      </c>
      <c r="L28" s="12">
        <v>10952567</v>
      </c>
      <c r="M28" s="12">
        <v>3647285</v>
      </c>
      <c r="N28" s="12">
        <f t="shared" si="1"/>
        <v>14599852</v>
      </c>
      <c r="O28" s="12">
        <v>0</v>
      </c>
      <c r="P28" s="12">
        <f t="shared" si="2"/>
        <v>-792619</v>
      </c>
      <c r="Q28" s="12">
        <v>14599852</v>
      </c>
      <c r="R28" s="12">
        <f t="shared" si="3"/>
        <v>0</v>
      </c>
      <c r="S28" s="12"/>
    </row>
    <row r="29" spans="1:19" ht="14.1" hidden="1" customHeight="1">
      <c r="A29" s="15">
        <v>22</v>
      </c>
      <c r="B29" s="13" t="s">
        <v>32</v>
      </c>
      <c r="C29" s="14" t="s">
        <v>150</v>
      </c>
      <c r="D29" s="14" t="s">
        <v>150</v>
      </c>
      <c r="E29" s="12">
        <v>0</v>
      </c>
      <c r="F29" s="12">
        <v>0</v>
      </c>
      <c r="G29" s="12">
        <v>692443</v>
      </c>
      <c r="H29" s="12">
        <v>125618</v>
      </c>
      <c r="I29" s="12">
        <f t="shared" si="0"/>
        <v>818061</v>
      </c>
      <c r="J29" s="12">
        <v>0</v>
      </c>
      <c r="K29" s="12">
        <v>0</v>
      </c>
      <c r="L29" s="12">
        <v>744266</v>
      </c>
      <c r="M29" s="12">
        <v>104225</v>
      </c>
      <c r="N29" s="12">
        <f t="shared" si="1"/>
        <v>848491</v>
      </c>
      <c r="O29" s="12"/>
      <c r="P29" s="12">
        <f t="shared" si="2"/>
        <v>-30430</v>
      </c>
      <c r="Q29" s="12">
        <v>848491</v>
      </c>
      <c r="R29" s="12">
        <f t="shared" si="3"/>
        <v>0</v>
      </c>
      <c r="S29" s="12"/>
    </row>
    <row r="30" spans="1:19" ht="14.1" hidden="1" customHeight="1">
      <c r="A30" s="15">
        <v>23</v>
      </c>
      <c r="B30" s="13" t="s">
        <v>32</v>
      </c>
      <c r="C30" s="14" t="s">
        <v>80</v>
      </c>
      <c r="D30" s="14" t="s">
        <v>80</v>
      </c>
      <c r="E30" s="12">
        <v>0</v>
      </c>
      <c r="F30" s="12">
        <v>15147</v>
      </c>
      <c r="G30" s="12">
        <v>0</v>
      </c>
      <c r="H30" s="12">
        <v>0</v>
      </c>
      <c r="I30" s="12">
        <f t="shared" si="0"/>
        <v>15147</v>
      </c>
      <c r="J30" s="12">
        <v>0</v>
      </c>
      <c r="K30" s="12">
        <v>19601</v>
      </c>
      <c r="L30" s="12">
        <v>0</v>
      </c>
      <c r="M30" s="12">
        <v>0</v>
      </c>
      <c r="N30" s="12">
        <f t="shared" si="1"/>
        <v>19601</v>
      </c>
      <c r="O30" s="12">
        <v>0</v>
      </c>
      <c r="P30" s="12">
        <f t="shared" si="2"/>
        <v>-4454</v>
      </c>
      <c r="Q30" s="12">
        <v>19601</v>
      </c>
      <c r="R30" s="12">
        <f t="shared" si="3"/>
        <v>0</v>
      </c>
      <c r="S30" s="12"/>
    </row>
    <row r="31" spans="1:19" ht="14.1" hidden="1" customHeight="1">
      <c r="A31" s="15">
        <v>24</v>
      </c>
      <c r="B31" s="13" t="s">
        <v>32</v>
      </c>
      <c r="C31" s="14" t="s">
        <v>37</v>
      </c>
      <c r="D31" s="14" t="s">
        <v>37</v>
      </c>
      <c r="E31" s="12">
        <v>6760</v>
      </c>
      <c r="F31" s="12">
        <v>25253</v>
      </c>
      <c r="G31" s="12">
        <v>382</v>
      </c>
      <c r="H31" s="12">
        <v>30000</v>
      </c>
      <c r="I31" s="12">
        <f t="shared" si="0"/>
        <v>62395</v>
      </c>
      <c r="J31" s="12">
        <v>0</v>
      </c>
      <c r="K31" s="12">
        <v>33685</v>
      </c>
      <c r="L31" s="12">
        <v>38167</v>
      </c>
      <c r="M31" s="12">
        <v>0</v>
      </c>
      <c r="N31" s="12">
        <f t="shared" si="1"/>
        <v>71852</v>
      </c>
      <c r="O31" s="12">
        <v>0</v>
      </c>
      <c r="P31" s="12">
        <f t="shared" si="2"/>
        <v>-9457</v>
      </c>
      <c r="Q31" s="12">
        <v>71852</v>
      </c>
      <c r="R31" s="12">
        <f t="shared" si="3"/>
        <v>0</v>
      </c>
      <c r="S31" s="11"/>
    </row>
    <row r="32" spans="1:19" ht="14.1" hidden="1" customHeight="1">
      <c r="A32" s="15">
        <v>25</v>
      </c>
      <c r="B32" s="13" t="s">
        <v>32</v>
      </c>
      <c r="C32" s="14" t="s">
        <v>160</v>
      </c>
      <c r="D32" s="14" t="s">
        <v>160</v>
      </c>
      <c r="E32" s="12">
        <v>0</v>
      </c>
      <c r="F32" s="12">
        <v>0</v>
      </c>
      <c r="G32" s="12">
        <v>56052</v>
      </c>
      <c r="H32" s="12">
        <v>35000</v>
      </c>
      <c r="I32" s="12">
        <f t="shared" si="0"/>
        <v>91052</v>
      </c>
      <c r="J32" s="12">
        <v>0</v>
      </c>
      <c r="K32" s="12">
        <v>0</v>
      </c>
      <c r="L32" s="12">
        <v>105170</v>
      </c>
      <c r="M32" s="12">
        <v>0</v>
      </c>
      <c r="N32" s="12">
        <f t="shared" si="1"/>
        <v>105170</v>
      </c>
      <c r="O32" s="12"/>
      <c r="P32" s="12">
        <f t="shared" si="2"/>
        <v>-14118</v>
      </c>
      <c r="Q32" s="12">
        <v>105170</v>
      </c>
      <c r="R32" s="12">
        <f t="shared" si="3"/>
        <v>0</v>
      </c>
      <c r="S32" s="12"/>
    </row>
    <row r="33" spans="1:19" ht="14.1" hidden="1" customHeight="1">
      <c r="A33" s="15">
        <v>26</v>
      </c>
      <c r="B33" s="13" t="s">
        <v>32</v>
      </c>
      <c r="C33" s="14" t="s">
        <v>173</v>
      </c>
      <c r="D33" s="14" t="s">
        <v>173</v>
      </c>
      <c r="E33" s="12">
        <v>0</v>
      </c>
      <c r="F33" s="12">
        <v>0</v>
      </c>
      <c r="G33" s="12">
        <v>498</v>
      </c>
      <c r="H33" s="12">
        <v>75482</v>
      </c>
      <c r="I33" s="12">
        <f t="shared" si="0"/>
        <v>75980</v>
      </c>
      <c r="J33" s="12">
        <v>0</v>
      </c>
      <c r="K33" s="12">
        <v>0</v>
      </c>
      <c r="L33" s="12">
        <v>49827</v>
      </c>
      <c r="M33" s="12">
        <v>48128</v>
      </c>
      <c r="N33" s="12">
        <f t="shared" si="1"/>
        <v>97955</v>
      </c>
      <c r="O33" s="12">
        <v>0</v>
      </c>
      <c r="P33" s="12">
        <f t="shared" si="2"/>
        <v>-21975</v>
      </c>
      <c r="Q33" s="12">
        <v>97955</v>
      </c>
      <c r="R33" s="12">
        <f t="shared" si="3"/>
        <v>0</v>
      </c>
      <c r="S33" s="12"/>
    </row>
    <row r="34" spans="1:19" ht="14.1" hidden="1" customHeight="1">
      <c r="A34" s="15">
        <v>27</v>
      </c>
      <c r="B34" s="13" t="s">
        <v>32</v>
      </c>
      <c r="C34" s="14" t="s">
        <v>134</v>
      </c>
      <c r="D34" s="14" t="s">
        <v>134</v>
      </c>
      <c r="E34" s="12">
        <v>0</v>
      </c>
      <c r="F34" s="12">
        <v>0</v>
      </c>
      <c r="G34" s="12">
        <v>251234</v>
      </c>
      <c r="H34" s="12">
        <v>63278</v>
      </c>
      <c r="I34" s="12">
        <f t="shared" si="0"/>
        <v>314512</v>
      </c>
      <c r="J34" s="12">
        <v>0</v>
      </c>
      <c r="K34" s="12">
        <v>0</v>
      </c>
      <c r="L34" s="12">
        <v>250043</v>
      </c>
      <c r="M34" s="12">
        <v>61835</v>
      </c>
      <c r="N34" s="12">
        <f t="shared" si="1"/>
        <v>311878</v>
      </c>
      <c r="O34" s="12">
        <v>0</v>
      </c>
      <c r="P34" s="12">
        <f t="shared" si="2"/>
        <v>2634</v>
      </c>
      <c r="Q34" s="12">
        <v>311878</v>
      </c>
      <c r="R34" s="12">
        <f t="shared" si="3"/>
        <v>0</v>
      </c>
      <c r="S34" s="12"/>
    </row>
    <row r="35" spans="1:19" ht="14.1" hidden="1" customHeight="1">
      <c r="A35" s="15">
        <v>28</v>
      </c>
      <c r="B35" s="13" t="s">
        <v>32</v>
      </c>
      <c r="C35" s="14" t="s">
        <v>38</v>
      </c>
      <c r="D35" s="14" t="s">
        <v>38</v>
      </c>
      <c r="E35" s="12">
        <v>54402</v>
      </c>
      <c r="F35" s="12">
        <f>189398-58000</f>
        <v>131398</v>
      </c>
      <c r="G35" s="12">
        <v>20127</v>
      </c>
      <c r="H35" s="12">
        <v>0</v>
      </c>
      <c r="I35" s="12">
        <f t="shared" si="0"/>
        <v>205927</v>
      </c>
      <c r="J35" s="12">
        <v>40188</v>
      </c>
      <c r="K35" s="12">
        <f>205694-58000</f>
        <v>147694</v>
      </c>
      <c r="L35" s="12">
        <v>27725</v>
      </c>
      <c r="M35" s="12">
        <v>0</v>
      </c>
      <c r="N35" s="12">
        <f t="shared" si="1"/>
        <v>215607</v>
      </c>
      <c r="O35" s="12">
        <v>0</v>
      </c>
      <c r="P35" s="12">
        <f t="shared" si="2"/>
        <v>-9680</v>
      </c>
      <c r="Q35" s="12">
        <f>12000+60988+142619</f>
        <v>215607</v>
      </c>
      <c r="R35" s="12">
        <f t="shared" si="3"/>
        <v>0</v>
      </c>
      <c r="S35" s="12"/>
    </row>
    <row r="36" spans="1:19" ht="14.1" hidden="1" customHeight="1">
      <c r="A36" s="15">
        <v>29</v>
      </c>
      <c r="B36" s="13" t="s">
        <v>32</v>
      </c>
      <c r="C36" s="14" t="s">
        <v>163</v>
      </c>
      <c r="D36" s="14" t="s">
        <v>163</v>
      </c>
      <c r="E36" s="12">
        <v>0</v>
      </c>
      <c r="F36" s="12">
        <v>0</v>
      </c>
      <c r="G36" s="12">
        <v>15000</v>
      </c>
      <c r="H36" s="12">
        <v>0</v>
      </c>
      <c r="I36" s="12">
        <f t="shared" si="0"/>
        <v>15000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f t="shared" si="2"/>
        <v>15000</v>
      </c>
      <c r="Q36" s="12">
        <v>0</v>
      </c>
      <c r="R36" s="12">
        <f t="shared" si="3"/>
        <v>0</v>
      </c>
      <c r="S36" s="12"/>
    </row>
    <row r="37" spans="1:19" s="21" customFormat="1" ht="14.1" hidden="1" customHeight="1">
      <c r="A37" s="31">
        <v>30</v>
      </c>
      <c r="B37" s="32" t="s">
        <v>193</v>
      </c>
      <c r="C37" s="33" t="s">
        <v>194</v>
      </c>
      <c r="D37" s="33" t="s">
        <v>194</v>
      </c>
      <c r="E37" s="20">
        <v>0</v>
      </c>
      <c r="F37" s="20">
        <v>0</v>
      </c>
      <c r="G37" s="20">
        <v>0</v>
      </c>
      <c r="H37" s="20">
        <v>177828</v>
      </c>
      <c r="I37" s="20">
        <f t="shared" si="0"/>
        <v>177828</v>
      </c>
      <c r="J37" s="20">
        <v>0</v>
      </c>
      <c r="K37" s="20">
        <v>0</v>
      </c>
      <c r="L37" s="20">
        <v>0</v>
      </c>
      <c r="M37" s="20">
        <v>182764</v>
      </c>
      <c r="N37" s="20">
        <f t="shared" ref="N37:N49" si="4">SUM(J37:M37)</f>
        <v>182764</v>
      </c>
      <c r="O37" s="20">
        <v>0</v>
      </c>
      <c r="P37" s="20">
        <f t="shared" si="2"/>
        <v>-4936</v>
      </c>
      <c r="Q37" s="20">
        <v>182764</v>
      </c>
      <c r="R37" s="20">
        <f t="shared" si="3"/>
        <v>0</v>
      </c>
      <c r="S37" s="20"/>
    </row>
    <row r="38" spans="1:19" s="21" customFormat="1" ht="14.1" hidden="1" customHeight="1">
      <c r="A38" s="31">
        <v>31</v>
      </c>
      <c r="B38" s="32" t="s">
        <v>87</v>
      </c>
      <c r="C38" s="33" t="s">
        <v>129</v>
      </c>
      <c r="D38" s="33" t="s">
        <v>129</v>
      </c>
      <c r="E38" s="20">
        <v>0</v>
      </c>
      <c r="F38" s="20">
        <v>0</v>
      </c>
      <c r="G38" s="20">
        <v>370096</v>
      </c>
      <c r="H38" s="20">
        <v>186551</v>
      </c>
      <c r="I38" s="20">
        <f t="shared" si="0"/>
        <v>556647</v>
      </c>
      <c r="J38" s="20">
        <v>0</v>
      </c>
      <c r="K38" s="20">
        <v>0</v>
      </c>
      <c r="L38" s="20">
        <v>409540</v>
      </c>
      <c r="M38" s="20">
        <v>155065</v>
      </c>
      <c r="N38" s="20">
        <f t="shared" si="4"/>
        <v>564605</v>
      </c>
      <c r="O38" s="20">
        <v>0</v>
      </c>
      <c r="P38" s="20">
        <f t="shared" si="2"/>
        <v>-7958</v>
      </c>
      <c r="Q38" s="20">
        <v>564601</v>
      </c>
      <c r="R38" s="20">
        <f t="shared" si="3"/>
        <v>4</v>
      </c>
      <c r="S38" s="20"/>
    </row>
    <row r="39" spans="1:19" ht="14.1" hidden="1" customHeight="1">
      <c r="A39" s="15">
        <v>32</v>
      </c>
      <c r="B39" s="13" t="s">
        <v>87</v>
      </c>
      <c r="C39" s="14" t="s">
        <v>83</v>
      </c>
      <c r="D39" s="14" t="s">
        <v>83</v>
      </c>
      <c r="E39" s="12">
        <v>0</v>
      </c>
      <c r="F39" s="12">
        <v>161960</v>
      </c>
      <c r="G39" s="12">
        <f>247678</f>
        <v>247678</v>
      </c>
      <c r="H39" s="12">
        <v>186544</v>
      </c>
      <c r="I39" s="12">
        <f t="shared" si="0"/>
        <v>596182</v>
      </c>
      <c r="J39" s="12">
        <v>0</v>
      </c>
      <c r="K39" s="12">
        <v>261075</v>
      </c>
      <c r="L39" s="12">
        <f>197750</f>
        <v>197750</v>
      </c>
      <c r="M39" s="12">
        <v>154400</v>
      </c>
      <c r="N39" s="12">
        <f t="shared" si="4"/>
        <v>613225</v>
      </c>
      <c r="O39" s="12">
        <v>0</v>
      </c>
      <c r="P39" s="12">
        <f t="shared" si="2"/>
        <v>-17043</v>
      </c>
      <c r="Q39" s="12">
        <v>613225</v>
      </c>
      <c r="R39" s="12">
        <f t="shared" si="3"/>
        <v>0</v>
      </c>
      <c r="S39" s="12"/>
    </row>
    <row r="40" spans="1:19" s="21" customFormat="1" ht="14.1" hidden="1" customHeight="1">
      <c r="A40" s="31">
        <v>33</v>
      </c>
      <c r="B40" s="32" t="s">
        <v>39</v>
      </c>
      <c r="C40" s="33" t="s">
        <v>113</v>
      </c>
      <c r="D40" s="33" t="s">
        <v>113</v>
      </c>
      <c r="E40" s="20">
        <v>0</v>
      </c>
      <c r="F40" s="20">
        <v>295426</v>
      </c>
      <c r="G40" s="20">
        <v>919644</v>
      </c>
      <c r="H40" s="20">
        <v>61295</v>
      </c>
      <c r="I40" s="20">
        <f t="shared" ref="I40:I71" si="5">SUM(E40:H40)</f>
        <v>1276365</v>
      </c>
      <c r="J40" s="20">
        <v>0</v>
      </c>
      <c r="K40" s="20">
        <v>323400</v>
      </c>
      <c r="L40" s="20">
        <v>902952</v>
      </c>
      <c r="M40" s="20">
        <v>51460</v>
      </c>
      <c r="N40" s="20">
        <f t="shared" si="4"/>
        <v>1277812</v>
      </c>
      <c r="O40" s="20">
        <v>0</v>
      </c>
      <c r="P40" s="20">
        <f t="shared" ref="P40:P71" si="6">I40+O40-N40</f>
        <v>-1447</v>
      </c>
      <c r="Q40" s="20">
        <f>1226352+51460</f>
        <v>1277812</v>
      </c>
      <c r="R40" s="20">
        <f t="shared" ref="R40:R71" si="7">N40-Q40</f>
        <v>0</v>
      </c>
      <c r="S40" s="20"/>
    </row>
    <row r="41" spans="1:19" s="21" customFormat="1" ht="14.1" hidden="1" customHeight="1">
      <c r="A41" s="31">
        <v>34</v>
      </c>
      <c r="B41" s="32" t="s">
        <v>39</v>
      </c>
      <c r="C41" s="33" t="s">
        <v>90</v>
      </c>
      <c r="D41" s="33" t="s">
        <v>90</v>
      </c>
      <c r="E41" s="20">
        <v>0</v>
      </c>
      <c r="F41" s="20">
        <v>106050</v>
      </c>
      <c r="G41" s="20">
        <v>696109</v>
      </c>
      <c r="H41" s="20">
        <v>516527</v>
      </c>
      <c r="I41" s="20">
        <f t="shared" si="5"/>
        <v>1318686</v>
      </c>
      <c r="J41" s="20">
        <v>0</v>
      </c>
      <c r="K41" s="20">
        <v>115000</v>
      </c>
      <c r="L41" s="20">
        <v>704991</v>
      </c>
      <c r="M41" s="20">
        <v>533812</v>
      </c>
      <c r="N41" s="20">
        <f t="shared" si="4"/>
        <v>1353803</v>
      </c>
      <c r="O41" s="20">
        <v>0</v>
      </c>
      <c r="P41" s="20">
        <f t="shared" si="6"/>
        <v>-35117</v>
      </c>
      <c r="Q41" s="20">
        <f>1388785</f>
        <v>1388785</v>
      </c>
      <c r="R41" s="20">
        <f t="shared" si="7"/>
        <v>-34982</v>
      </c>
      <c r="S41" s="20" t="s">
        <v>208</v>
      </c>
    </row>
    <row r="42" spans="1:19" ht="14.1" hidden="1" customHeight="1">
      <c r="A42" s="15">
        <v>35</v>
      </c>
      <c r="B42" s="13" t="s">
        <v>39</v>
      </c>
      <c r="C42" s="14" t="s">
        <v>78</v>
      </c>
      <c r="D42" s="14" t="s">
        <v>112</v>
      </c>
      <c r="E42" s="12">
        <v>0</v>
      </c>
      <c r="F42" s="12">
        <v>61542</v>
      </c>
      <c r="G42" s="12">
        <v>567572</v>
      </c>
      <c r="H42" s="12">
        <v>122388</v>
      </c>
      <c r="I42" s="12">
        <f t="shared" si="5"/>
        <v>751502</v>
      </c>
      <c r="J42" s="12">
        <v>0</v>
      </c>
      <c r="K42" s="12">
        <v>72185</v>
      </c>
      <c r="L42" s="12">
        <v>569817</v>
      </c>
      <c r="M42" s="12">
        <v>85734</v>
      </c>
      <c r="N42" s="12">
        <f t="shared" si="4"/>
        <v>727736</v>
      </c>
      <c r="O42" s="12">
        <v>0</v>
      </c>
      <c r="P42" s="12">
        <f t="shared" si="6"/>
        <v>23766</v>
      </c>
      <c r="Q42" s="12">
        <v>727736</v>
      </c>
      <c r="R42" s="12">
        <f t="shared" si="7"/>
        <v>0</v>
      </c>
      <c r="S42" s="12"/>
    </row>
    <row r="43" spans="1:19" ht="14.1" hidden="1" customHeight="1">
      <c r="A43" s="15">
        <v>36</v>
      </c>
      <c r="B43" s="13" t="s">
        <v>39</v>
      </c>
      <c r="C43" s="14" t="s">
        <v>168</v>
      </c>
      <c r="D43" s="14" t="s">
        <v>168</v>
      </c>
      <c r="E43" s="12">
        <v>0</v>
      </c>
      <c r="F43" s="12">
        <v>0</v>
      </c>
      <c r="G43" s="12">
        <v>36041</v>
      </c>
      <c r="H43" s="12">
        <v>172198</v>
      </c>
      <c r="I43" s="12">
        <f t="shared" si="5"/>
        <v>208239</v>
      </c>
      <c r="J43" s="12">
        <v>0</v>
      </c>
      <c r="K43" s="12">
        <v>0</v>
      </c>
      <c r="L43" s="12">
        <v>104114</v>
      </c>
      <c r="M43" s="12">
        <v>119802</v>
      </c>
      <c r="N43" s="12">
        <f t="shared" si="4"/>
        <v>223916</v>
      </c>
      <c r="O43" s="12">
        <v>0</v>
      </c>
      <c r="P43" s="12">
        <f t="shared" si="6"/>
        <v>-15677</v>
      </c>
      <c r="Q43" s="12">
        <v>223916</v>
      </c>
      <c r="R43" s="12">
        <f t="shared" si="7"/>
        <v>0</v>
      </c>
      <c r="S43" s="12"/>
    </row>
    <row r="44" spans="1:19" ht="14.1" hidden="1" customHeight="1">
      <c r="A44" s="15">
        <v>37</v>
      </c>
      <c r="B44" s="13" t="s">
        <v>39</v>
      </c>
      <c r="C44" s="14" t="s">
        <v>115</v>
      </c>
      <c r="D44" s="14" t="s">
        <v>115</v>
      </c>
      <c r="E44" s="12">
        <v>0</v>
      </c>
      <c r="F44" s="12">
        <v>15181</v>
      </c>
      <c r="G44" s="12">
        <v>0</v>
      </c>
      <c r="H44" s="12">
        <v>0</v>
      </c>
      <c r="I44" s="12">
        <f t="shared" si="5"/>
        <v>15181</v>
      </c>
      <c r="J44" s="12">
        <v>0</v>
      </c>
      <c r="K44" s="12">
        <v>24160</v>
      </c>
      <c r="L44" s="12">
        <v>0</v>
      </c>
      <c r="M44" s="12">
        <v>0</v>
      </c>
      <c r="N44" s="12">
        <f t="shared" si="4"/>
        <v>24160</v>
      </c>
      <c r="O44" s="12">
        <v>0</v>
      </c>
      <c r="P44" s="12">
        <f t="shared" si="6"/>
        <v>-8979</v>
      </c>
      <c r="Q44" s="12">
        <v>24160</v>
      </c>
      <c r="R44" s="12">
        <f t="shared" si="7"/>
        <v>0</v>
      </c>
      <c r="S44" s="12"/>
    </row>
    <row r="45" spans="1:19" ht="14.1" hidden="1" customHeight="1">
      <c r="A45" s="15">
        <v>38</v>
      </c>
      <c r="B45" s="13" t="s">
        <v>39</v>
      </c>
      <c r="C45" s="14" t="s">
        <v>199</v>
      </c>
      <c r="D45" s="14" t="s">
        <v>199</v>
      </c>
      <c r="E45" s="12">
        <v>0</v>
      </c>
      <c r="F45" s="12">
        <v>0</v>
      </c>
      <c r="G45" s="12">
        <v>0</v>
      </c>
      <c r="H45" s="12">
        <v>61195</v>
      </c>
      <c r="I45" s="12">
        <f t="shared" si="5"/>
        <v>61195</v>
      </c>
      <c r="J45" s="12">
        <v>0</v>
      </c>
      <c r="K45" s="12">
        <v>0</v>
      </c>
      <c r="L45" s="12">
        <v>0</v>
      </c>
      <c r="M45" s="12">
        <v>119518</v>
      </c>
      <c r="N45" s="12">
        <f t="shared" si="4"/>
        <v>119518</v>
      </c>
      <c r="O45" s="12">
        <v>0</v>
      </c>
      <c r="P45" s="12">
        <f t="shared" si="6"/>
        <v>-58323</v>
      </c>
      <c r="Q45" s="12">
        <v>119518</v>
      </c>
      <c r="R45" s="12">
        <f t="shared" si="7"/>
        <v>0</v>
      </c>
      <c r="S45" s="12"/>
    </row>
    <row r="46" spans="1:19" ht="14.1" hidden="1" customHeight="1">
      <c r="A46" s="15">
        <v>39</v>
      </c>
      <c r="B46" s="13" t="s">
        <v>39</v>
      </c>
      <c r="C46" s="14" t="s">
        <v>40</v>
      </c>
      <c r="D46" s="14" t="s">
        <v>90</v>
      </c>
      <c r="E46" s="12">
        <v>499543</v>
      </c>
      <c r="F46" s="12">
        <v>488480</v>
      </c>
      <c r="G46" s="12">
        <v>20000</v>
      </c>
      <c r="H46" s="12">
        <v>0</v>
      </c>
      <c r="I46" s="12">
        <f t="shared" si="5"/>
        <v>1008023</v>
      </c>
      <c r="J46" s="12">
        <v>554300</v>
      </c>
      <c r="K46" s="12">
        <v>463948</v>
      </c>
      <c r="L46" s="12">
        <v>0</v>
      </c>
      <c r="M46" s="12">
        <v>0</v>
      </c>
      <c r="N46" s="12">
        <f t="shared" si="4"/>
        <v>1018248</v>
      </c>
      <c r="O46" s="12">
        <v>0</v>
      </c>
      <c r="P46" s="12">
        <f t="shared" si="6"/>
        <v>-10225</v>
      </c>
      <c r="Q46" s="12">
        <f>22000+82300+380000+533948</f>
        <v>1018248</v>
      </c>
      <c r="R46" s="12">
        <f t="shared" si="7"/>
        <v>0</v>
      </c>
      <c r="S46" s="12"/>
    </row>
    <row r="47" spans="1:19" ht="14.1" hidden="1" customHeight="1">
      <c r="A47" s="15">
        <v>40</v>
      </c>
      <c r="B47" s="13" t="s">
        <v>39</v>
      </c>
      <c r="C47" s="14" t="s">
        <v>116</v>
      </c>
      <c r="D47" s="14" t="s">
        <v>90</v>
      </c>
      <c r="E47" s="12">
        <v>0</v>
      </c>
      <c r="F47" s="12">
        <v>775839</v>
      </c>
      <c r="G47" s="12">
        <f>9000+3</f>
        <v>9003</v>
      </c>
      <c r="H47" s="12">
        <v>0</v>
      </c>
      <c r="I47" s="12">
        <f t="shared" si="5"/>
        <v>784842</v>
      </c>
      <c r="J47" s="12">
        <v>0</v>
      </c>
      <c r="K47" s="12">
        <v>795000</v>
      </c>
      <c r="L47" s="12">
        <v>0</v>
      </c>
      <c r="M47" s="12">
        <v>0</v>
      </c>
      <c r="N47" s="12">
        <f t="shared" si="4"/>
        <v>795000</v>
      </c>
      <c r="O47" s="12">
        <v>0</v>
      </c>
      <c r="P47" s="12">
        <f t="shared" si="6"/>
        <v>-10158</v>
      </c>
      <c r="Q47" s="12">
        <v>795000</v>
      </c>
      <c r="R47" s="12">
        <f t="shared" si="7"/>
        <v>0</v>
      </c>
      <c r="S47" s="12"/>
    </row>
    <row r="48" spans="1:19" ht="14.1" hidden="1" customHeight="1">
      <c r="A48" s="15">
        <v>41</v>
      </c>
      <c r="B48" s="13" t="s">
        <v>39</v>
      </c>
      <c r="C48" s="14" t="s">
        <v>79</v>
      </c>
      <c r="D48" s="14" t="s">
        <v>71</v>
      </c>
      <c r="E48" s="12">
        <v>0</v>
      </c>
      <c r="F48" s="12">
        <v>18216</v>
      </c>
      <c r="G48" s="12">
        <v>0</v>
      </c>
      <c r="H48" s="12">
        <v>0</v>
      </c>
      <c r="I48" s="12">
        <f t="shared" si="5"/>
        <v>18216</v>
      </c>
      <c r="J48" s="12">
        <v>0</v>
      </c>
      <c r="K48" s="12">
        <v>28600</v>
      </c>
      <c r="L48" s="12">
        <v>0</v>
      </c>
      <c r="M48" s="12">
        <v>0</v>
      </c>
      <c r="N48" s="12">
        <f t="shared" si="4"/>
        <v>28600</v>
      </c>
      <c r="O48" s="12">
        <v>0</v>
      </c>
      <c r="P48" s="12">
        <f t="shared" si="6"/>
        <v>-10384</v>
      </c>
      <c r="Q48" s="12">
        <v>35100</v>
      </c>
      <c r="R48" s="12">
        <f t="shared" si="7"/>
        <v>-6500</v>
      </c>
      <c r="S48" s="12"/>
    </row>
    <row r="49" spans="1:19" ht="14.1" hidden="1" customHeight="1">
      <c r="A49" s="15">
        <v>42</v>
      </c>
      <c r="B49" s="13" t="s">
        <v>39</v>
      </c>
      <c r="C49" s="14" t="s">
        <v>155</v>
      </c>
      <c r="D49" s="14" t="s">
        <v>155</v>
      </c>
      <c r="E49" s="12">
        <v>0</v>
      </c>
      <c r="F49" s="12">
        <v>0</v>
      </c>
      <c r="G49" s="12">
        <v>32380</v>
      </c>
      <c r="H49" s="12">
        <v>0</v>
      </c>
      <c r="I49" s="12">
        <f t="shared" si="5"/>
        <v>32380</v>
      </c>
      <c r="J49" s="12">
        <v>0</v>
      </c>
      <c r="K49" s="12">
        <v>0</v>
      </c>
      <c r="L49" s="12">
        <v>38000</v>
      </c>
      <c r="M49" s="12">
        <v>0</v>
      </c>
      <c r="N49" s="12">
        <f t="shared" si="4"/>
        <v>38000</v>
      </c>
      <c r="O49" s="12"/>
      <c r="P49" s="12">
        <f t="shared" si="6"/>
        <v>-5620</v>
      </c>
      <c r="Q49" s="12">
        <v>38000</v>
      </c>
      <c r="R49" s="12">
        <f t="shared" si="7"/>
        <v>0</v>
      </c>
      <c r="S49" s="12"/>
    </row>
    <row r="50" spans="1:19" ht="14.1" hidden="1" customHeight="1">
      <c r="A50" s="15">
        <v>43</v>
      </c>
      <c r="B50" s="13" t="s">
        <v>39</v>
      </c>
      <c r="C50" s="14" t="s">
        <v>41</v>
      </c>
      <c r="D50" s="14" t="s">
        <v>90</v>
      </c>
      <c r="E50" s="12">
        <f>1019121+3516</f>
        <v>1022637</v>
      </c>
      <c r="F50" s="12">
        <v>645624</v>
      </c>
      <c r="G50" s="12">
        <v>354155</v>
      </c>
      <c r="H50" s="12">
        <v>103320</v>
      </c>
      <c r="I50" s="12">
        <f t="shared" si="5"/>
        <v>2125736</v>
      </c>
      <c r="J50" s="12">
        <f>1019934-1000000</f>
        <v>19934</v>
      </c>
      <c r="K50" s="12">
        <v>694233</v>
      </c>
      <c r="L50" s="12">
        <f>1425637</f>
        <v>1425637</v>
      </c>
      <c r="M50" s="12">
        <v>0</v>
      </c>
      <c r="N50" s="12">
        <f>SUM(J50:L50)</f>
        <v>2139804</v>
      </c>
      <c r="O50" s="12">
        <v>0</v>
      </c>
      <c r="P50" s="12">
        <f t="shared" si="6"/>
        <v>-14068</v>
      </c>
      <c r="Q50" s="12">
        <v>2139803</v>
      </c>
      <c r="R50" s="12">
        <f t="shared" si="7"/>
        <v>1</v>
      </c>
      <c r="S50" s="12"/>
    </row>
    <row r="51" spans="1:19" ht="14.1" hidden="1" customHeight="1">
      <c r="A51" s="15">
        <v>44</v>
      </c>
      <c r="B51" s="13" t="s">
        <v>39</v>
      </c>
      <c r="C51" s="14" t="s">
        <v>123</v>
      </c>
      <c r="D51" s="14" t="s">
        <v>123</v>
      </c>
      <c r="E51" s="12">
        <v>0</v>
      </c>
      <c r="F51" s="12">
        <v>10188</v>
      </c>
      <c r="G51" s="12">
        <v>0</v>
      </c>
      <c r="H51" s="12">
        <v>0</v>
      </c>
      <c r="I51" s="12">
        <f t="shared" si="5"/>
        <v>10188</v>
      </c>
      <c r="J51" s="12">
        <v>0</v>
      </c>
      <c r="K51" s="12">
        <v>25000</v>
      </c>
      <c r="L51" s="12">
        <v>0</v>
      </c>
      <c r="M51" s="12">
        <v>0</v>
      </c>
      <c r="N51" s="12">
        <f t="shared" ref="N51:N86" si="8">SUM(J51:M51)</f>
        <v>25000</v>
      </c>
      <c r="O51" s="12">
        <v>0</v>
      </c>
      <c r="P51" s="12">
        <f t="shared" si="6"/>
        <v>-14812</v>
      </c>
      <c r="Q51" s="12">
        <v>25000</v>
      </c>
      <c r="R51" s="12">
        <f t="shared" si="7"/>
        <v>0</v>
      </c>
      <c r="S51" s="25"/>
    </row>
    <row r="52" spans="1:19" ht="14.1" hidden="1" customHeight="1">
      <c r="A52" s="15">
        <v>45</v>
      </c>
      <c r="B52" s="13" t="s">
        <v>39</v>
      </c>
      <c r="C52" s="14" t="s">
        <v>82</v>
      </c>
      <c r="D52" s="14" t="s">
        <v>82</v>
      </c>
      <c r="E52" s="12">
        <v>0</v>
      </c>
      <c r="F52" s="12">
        <v>2729449</v>
      </c>
      <c r="G52" s="12">
        <v>1700</v>
      </c>
      <c r="H52" s="12">
        <v>0</v>
      </c>
      <c r="I52" s="12">
        <f t="shared" si="5"/>
        <v>2731149</v>
      </c>
      <c r="J52" s="12">
        <v>0</v>
      </c>
      <c r="K52" s="12">
        <v>1627266</v>
      </c>
      <c r="L52" s="12">
        <v>170000</v>
      </c>
      <c r="M52" s="12">
        <v>0</v>
      </c>
      <c r="N52" s="12">
        <f t="shared" si="8"/>
        <v>1797266</v>
      </c>
      <c r="O52" s="12">
        <v>0</v>
      </c>
      <c r="P52" s="12">
        <f t="shared" si="6"/>
        <v>933883</v>
      </c>
      <c r="Q52" s="12">
        <f>46000+170000+1581266</f>
        <v>1797266</v>
      </c>
      <c r="R52" s="12">
        <f t="shared" si="7"/>
        <v>0</v>
      </c>
      <c r="S52" s="26"/>
    </row>
    <row r="53" spans="1:19" s="21" customFormat="1" ht="14.1" hidden="1" customHeight="1">
      <c r="A53" s="31">
        <v>46</v>
      </c>
      <c r="B53" s="32" t="s">
        <v>42</v>
      </c>
      <c r="C53" s="33" t="s">
        <v>142</v>
      </c>
      <c r="D53" s="33" t="s">
        <v>142</v>
      </c>
      <c r="E53" s="20">
        <v>0</v>
      </c>
      <c r="F53" s="20">
        <v>0</v>
      </c>
      <c r="G53" s="20">
        <v>261930</v>
      </c>
      <c r="H53" s="20">
        <v>296703</v>
      </c>
      <c r="I53" s="20">
        <f t="shared" si="5"/>
        <v>558633</v>
      </c>
      <c r="J53" s="20">
        <v>0</v>
      </c>
      <c r="K53" s="20">
        <v>0</v>
      </c>
      <c r="L53" s="20">
        <v>393000</v>
      </c>
      <c r="M53" s="20">
        <v>170300</v>
      </c>
      <c r="N53" s="20">
        <f t="shared" si="8"/>
        <v>563300</v>
      </c>
      <c r="O53" s="20">
        <v>0</v>
      </c>
      <c r="P53" s="20">
        <f t="shared" si="6"/>
        <v>-4667</v>
      </c>
      <c r="Q53" s="20">
        <f>165800+159500+184000+54000</f>
        <v>563300</v>
      </c>
      <c r="R53" s="20">
        <f t="shared" si="7"/>
        <v>0</v>
      </c>
      <c r="S53" s="20"/>
    </row>
    <row r="54" spans="1:19" ht="14.1" hidden="1" customHeight="1">
      <c r="A54" s="15">
        <v>47</v>
      </c>
      <c r="B54" s="13" t="s">
        <v>42</v>
      </c>
      <c r="C54" s="14" t="s">
        <v>161</v>
      </c>
      <c r="D54" s="14" t="s">
        <v>161</v>
      </c>
      <c r="E54" s="12">
        <v>0</v>
      </c>
      <c r="F54" s="12">
        <v>0</v>
      </c>
      <c r="G54" s="12">
        <v>207946</v>
      </c>
      <c r="H54" s="12">
        <v>159565</v>
      </c>
      <c r="I54" s="12">
        <f t="shared" si="5"/>
        <v>367511</v>
      </c>
      <c r="J54" s="12">
        <v>0</v>
      </c>
      <c r="K54" s="12">
        <v>0</v>
      </c>
      <c r="L54" s="12">
        <v>245756</v>
      </c>
      <c r="M54" s="12">
        <v>156313</v>
      </c>
      <c r="N54" s="12">
        <f t="shared" si="8"/>
        <v>402069</v>
      </c>
      <c r="O54" s="12"/>
      <c r="P54" s="12">
        <f t="shared" si="6"/>
        <v>-34558</v>
      </c>
      <c r="Q54" s="12">
        <v>402069</v>
      </c>
      <c r="R54" s="12">
        <f t="shared" si="7"/>
        <v>0</v>
      </c>
      <c r="S54" s="12"/>
    </row>
    <row r="55" spans="1:19" ht="14.1" hidden="1" customHeight="1">
      <c r="A55" s="15">
        <v>48</v>
      </c>
      <c r="B55" s="13" t="s">
        <v>42</v>
      </c>
      <c r="C55" s="14" t="s">
        <v>151</v>
      </c>
      <c r="D55" s="14" t="s">
        <v>151</v>
      </c>
      <c r="E55" s="12">
        <v>0</v>
      </c>
      <c r="F55" s="12">
        <v>0</v>
      </c>
      <c r="G55" s="12">
        <v>151680</v>
      </c>
      <c r="H55" s="12">
        <v>136575</v>
      </c>
      <c r="I55" s="12">
        <f t="shared" si="5"/>
        <v>288255</v>
      </c>
      <c r="J55" s="12">
        <v>0</v>
      </c>
      <c r="K55" s="12">
        <v>0</v>
      </c>
      <c r="L55" s="12">
        <v>168000</v>
      </c>
      <c r="M55" s="12">
        <v>157500</v>
      </c>
      <c r="N55" s="12">
        <f t="shared" si="8"/>
        <v>325500</v>
      </c>
      <c r="O55" s="12"/>
      <c r="P55" s="12">
        <f t="shared" si="6"/>
        <v>-37245</v>
      </c>
      <c r="Q55" s="12">
        <v>325500</v>
      </c>
      <c r="R55" s="12">
        <f t="shared" si="7"/>
        <v>0</v>
      </c>
      <c r="S55" s="12"/>
    </row>
    <row r="56" spans="1:19" ht="14.1" hidden="1" customHeight="1">
      <c r="A56" s="15">
        <v>49</v>
      </c>
      <c r="B56" s="13" t="s">
        <v>42</v>
      </c>
      <c r="C56" s="14" t="s">
        <v>118</v>
      </c>
      <c r="D56" s="14" t="s">
        <v>118</v>
      </c>
      <c r="E56" s="12">
        <v>0</v>
      </c>
      <c r="F56" s="12">
        <v>158308</v>
      </c>
      <c r="G56" s="12">
        <v>603699</v>
      </c>
      <c r="H56" s="12">
        <v>153929</v>
      </c>
      <c r="I56" s="12">
        <f t="shared" si="5"/>
        <v>915936</v>
      </c>
      <c r="J56" s="12">
        <v>0</v>
      </c>
      <c r="K56" s="12">
        <v>174000</v>
      </c>
      <c r="L56" s="12">
        <v>687875</v>
      </c>
      <c r="M56" s="12">
        <v>92940</v>
      </c>
      <c r="N56" s="12">
        <f t="shared" si="8"/>
        <v>954815</v>
      </c>
      <c r="O56" s="12">
        <v>0</v>
      </c>
      <c r="P56" s="12">
        <f t="shared" si="6"/>
        <v>-38879</v>
      </c>
      <c r="Q56" s="12">
        <v>954815</v>
      </c>
      <c r="R56" s="12">
        <f t="shared" si="7"/>
        <v>0</v>
      </c>
      <c r="S56" s="12"/>
    </row>
    <row r="57" spans="1:19" ht="14.1" hidden="1" customHeight="1">
      <c r="A57" s="15">
        <v>50</v>
      </c>
      <c r="B57" s="13" t="s">
        <v>42</v>
      </c>
      <c r="C57" s="14" t="s">
        <v>43</v>
      </c>
      <c r="D57" s="14" t="s">
        <v>91</v>
      </c>
      <c r="E57" s="12">
        <v>9566</v>
      </c>
      <c r="F57" s="12">
        <v>70546</v>
      </c>
      <c r="G57" s="12">
        <v>0</v>
      </c>
      <c r="H57" s="12">
        <v>0</v>
      </c>
      <c r="I57" s="12">
        <f t="shared" si="5"/>
        <v>80112</v>
      </c>
      <c r="J57" s="12">
        <v>9600</v>
      </c>
      <c r="K57" s="12">
        <v>78600</v>
      </c>
      <c r="L57" s="12">
        <v>0</v>
      </c>
      <c r="M57" s="12">
        <v>0</v>
      </c>
      <c r="N57" s="12">
        <f t="shared" si="8"/>
        <v>88200</v>
      </c>
      <c r="O57" s="12">
        <v>0</v>
      </c>
      <c r="P57" s="12">
        <f t="shared" si="6"/>
        <v>-8088</v>
      </c>
      <c r="Q57" s="12">
        <f>72000+9600+6600</f>
        <v>88200</v>
      </c>
      <c r="R57" s="12">
        <f t="shared" si="7"/>
        <v>0</v>
      </c>
      <c r="S57" s="12"/>
    </row>
    <row r="58" spans="1:19" ht="14.1" hidden="1" customHeight="1">
      <c r="A58" s="15">
        <v>51</v>
      </c>
      <c r="B58" s="13" t="s">
        <v>42</v>
      </c>
      <c r="C58" s="14" t="s">
        <v>152</v>
      </c>
      <c r="D58" s="14" t="s">
        <v>152</v>
      </c>
      <c r="E58" s="12">
        <v>0</v>
      </c>
      <c r="F58" s="12">
        <v>0</v>
      </c>
      <c r="G58" s="12">
        <v>167100</v>
      </c>
      <c r="H58" s="12">
        <v>45160</v>
      </c>
      <c r="I58" s="12">
        <f t="shared" si="5"/>
        <v>212260</v>
      </c>
      <c r="J58" s="12">
        <v>0</v>
      </c>
      <c r="K58" s="12">
        <v>0</v>
      </c>
      <c r="L58" s="12">
        <v>210000</v>
      </c>
      <c r="M58" s="12">
        <v>16000</v>
      </c>
      <c r="N58" s="12">
        <f t="shared" si="8"/>
        <v>226000</v>
      </c>
      <c r="O58" s="12"/>
      <c r="P58" s="12">
        <f t="shared" si="6"/>
        <v>-13740</v>
      </c>
      <c r="Q58" s="12">
        <v>226000</v>
      </c>
      <c r="R58" s="12">
        <f t="shared" si="7"/>
        <v>0</v>
      </c>
      <c r="S58" s="12"/>
    </row>
    <row r="59" spans="1:19" ht="12.75" hidden="1">
      <c r="A59" s="15">
        <v>52</v>
      </c>
      <c r="B59" s="13" t="s">
        <v>42</v>
      </c>
      <c r="C59" s="14" t="s">
        <v>44</v>
      </c>
      <c r="D59" s="14" t="s">
        <v>95</v>
      </c>
      <c r="E59" s="12">
        <v>7072</v>
      </c>
      <c r="F59" s="12">
        <v>268444</v>
      </c>
      <c r="G59" s="12">
        <v>160593</v>
      </c>
      <c r="H59" s="12">
        <v>85660</v>
      </c>
      <c r="I59" s="12">
        <f t="shared" si="5"/>
        <v>521769</v>
      </c>
      <c r="J59" s="12">
        <v>23200</v>
      </c>
      <c r="K59" s="12">
        <v>267300</v>
      </c>
      <c r="L59" s="12">
        <v>159125</v>
      </c>
      <c r="M59" s="12">
        <v>66000</v>
      </c>
      <c r="N59" s="12">
        <f t="shared" si="8"/>
        <v>515625</v>
      </c>
      <c r="O59" s="12">
        <v>0</v>
      </c>
      <c r="P59" s="12">
        <f t="shared" si="6"/>
        <v>6144</v>
      </c>
      <c r="Q59" s="12">
        <v>515625</v>
      </c>
      <c r="R59" s="12">
        <f t="shared" si="7"/>
        <v>0</v>
      </c>
      <c r="S59" s="12"/>
    </row>
    <row r="60" spans="1:19" ht="12.75" hidden="1">
      <c r="A60" s="15">
        <v>53</v>
      </c>
      <c r="B60" s="13" t="s">
        <v>42</v>
      </c>
      <c r="C60" s="14" t="s">
        <v>201</v>
      </c>
      <c r="D60" s="14" t="s">
        <v>201</v>
      </c>
      <c r="E60" s="12">
        <v>0</v>
      </c>
      <c r="F60" s="12">
        <v>0</v>
      </c>
      <c r="G60" s="12">
        <v>0</v>
      </c>
      <c r="H60" s="12">
        <v>10131</v>
      </c>
      <c r="I60" s="12">
        <f t="shared" si="5"/>
        <v>10131</v>
      </c>
      <c r="J60" s="12">
        <v>0</v>
      </c>
      <c r="K60" s="12">
        <v>0</v>
      </c>
      <c r="L60" s="12">
        <v>0</v>
      </c>
      <c r="M60" s="12">
        <v>13052</v>
      </c>
      <c r="N60" s="12">
        <f t="shared" si="8"/>
        <v>13052</v>
      </c>
      <c r="O60" s="12">
        <v>0</v>
      </c>
      <c r="P60" s="12">
        <f t="shared" si="6"/>
        <v>-2921</v>
      </c>
      <c r="Q60" s="12">
        <v>13050</v>
      </c>
      <c r="R60" s="12">
        <f t="shared" si="7"/>
        <v>2</v>
      </c>
      <c r="S60" s="12"/>
    </row>
    <row r="61" spans="1:19" ht="14.1" hidden="1" customHeight="1">
      <c r="A61" s="15">
        <v>54</v>
      </c>
      <c r="B61" s="13" t="s">
        <v>42</v>
      </c>
      <c r="C61" s="14" t="s">
        <v>122</v>
      </c>
      <c r="D61" s="14" t="s">
        <v>122</v>
      </c>
      <c r="E61" s="12">
        <v>0</v>
      </c>
      <c r="F61" s="12">
        <v>111070</v>
      </c>
      <c r="G61" s="12">
        <v>20000</v>
      </c>
      <c r="H61" s="12">
        <v>0</v>
      </c>
      <c r="I61" s="12">
        <f t="shared" si="5"/>
        <v>131070</v>
      </c>
      <c r="J61" s="12">
        <v>0</v>
      </c>
      <c r="K61" s="12">
        <v>142500</v>
      </c>
      <c r="L61" s="12">
        <v>0</v>
      </c>
      <c r="M61" s="12">
        <v>0</v>
      </c>
      <c r="N61" s="12">
        <f t="shared" si="8"/>
        <v>142500</v>
      </c>
      <c r="O61" s="12">
        <v>0</v>
      </c>
      <c r="P61" s="12">
        <f t="shared" si="6"/>
        <v>-11430</v>
      </c>
      <c r="Q61" s="12">
        <f>10000+132500</f>
        <v>142500</v>
      </c>
      <c r="R61" s="12">
        <f t="shared" si="7"/>
        <v>0</v>
      </c>
      <c r="S61" s="12"/>
    </row>
    <row r="62" spans="1:19" ht="14.1" hidden="1" customHeight="1">
      <c r="A62" s="15">
        <v>55</v>
      </c>
      <c r="B62" s="13" t="s">
        <v>42</v>
      </c>
      <c r="C62" s="14" t="s">
        <v>45</v>
      </c>
      <c r="D62" s="14" t="s">
        <v>45</v>
      </c>
      <c r="E62" s="12">
        <v>20411</v>
      </c>
      <c r="F62" s="12">
        <v>0</v>
      </c>
      <c r="G62" s="12">
        <v>0</v>
      </c>
      <c r="H62" s="12">
        <v>0</v>
      </c>
      <c r="I62" s="12">
        <f t="shared" si="5"/>
        <v>20411</v>
      </c>
      <c r="J62" s="12">
        <v>12570</v>
      </c>
      <c r="K62" s="12">
        <v>0</v>
      </c>
      <c r="L62" s="12">
        <v>0</v>
      </c>
      <c r="M62" s="12">
        <v>0</v>
      </c>
      <c r="N62" s="12">
        <f t="shared" si="8"/>
        <v>12570</v>
      </c>
      <c r="O62" s="12">
        <v>0</v>
      </c>
      <c r="P62" s="12">
        <f t="shared" si="6"/>
        <v>7841</v>
      </c>
      <c r="Q62" s="12">
        <v>12570</v>
      </c>
      <c r="R62" s="12">
        <f t="shared" si="7"/>
        <v>0</v>
      </c>
      <c r="S62" s="12"/>
    </row>
    <row r="63" spans="1:19" ht="14.1" hidden="1" customHeight="1">
      <c r="A63" s="15">
        <v>56</v>
      </c>
      <c r="B63" s="13" t="s">
        <v>42</v>
      </c>
      <c r="C63" s="14" t="s">
        <v>121</v>
      </c>
      <c r="D63" s="14" t="s">
        <v>121</v>
      </c>
      <c r="E63" s="12">
        <v>0</v>
      </c>
      <c r="F63" s="12">
        <v>10164</v>
      </c>
      <c r="G63" s="12">
        <v>0</v>
      </c>
      <c r="H63" s="12">
        <v>0</v>
      </c>
      <c r="I63" s="12">
        <f t="shared" si="5"/>
        <v>10164</v>
      </c>
      <c r="J63" s="12">
        <v>0</v>
      </c>
      <c r="K63" s="12">
        <v>21800</v>
      </c>
      <c r="L63" s="12">
        <v>0</v>
      </c>
      <c r="M63" s="12">
        <v>0</v>
      </c>
      <c r="N63" s="12">
        <f t="shared" si="8"/>
        <v>21800</v>
      </c>
      <c r="O63" s="12">
        <v>0</v>
      </c>
      <c r="P63" s="12">
        <f t="shared" si="6"/>
        <v>-11636</v>
      </c>
      <c r="Q63" s="12">
        <v>21800</v>
      </c>
      <c r="R63" s="12">
        <f t="shared" si="7"/>
        <v>0</v>
      </c>
      <c r="S63" s="11"/>
    </row>
    <row r="64" spans="1:19" ht="14.1" hidden="1" customHeight="1">
      <c r="A64" s="15">
        <v>57</v>
      </c>
      <c r="B64" s="13" t="s">
        <v>157</v>
      </c>
      <c r="C64" s="14" t="s">
        <v>158</v>
      </c>
      <c r="D64" s="14" t="s">
        <v>158</v>
      </c>
      <c r="E64" s="12">
        <v>0</v>
      </c>
      <c r="F64" s="12">
        <v>0</v>
      </c>
      <c r="G64" s="12">
        <v>20000</v>
      </c>
      <c r="H64" s="12">
        <v>0</v>
      </c>
      <c r="I64" s="12">
        <f t="shared" si="5"/>
        <v>20000</v>
      </c>
      <c r="J64" s="12">
        <v>0</v>
      </c>
      <c r="K64" s="12">
        <v>0</v>
      </c>
      <c r="L64" s="12">
        <v>21504</v>
      </c>
      <c r="M64" s="12">
        <v>0</v>
      </c>
      <c r="N64" s="12">
        <f t="shared" si="8"/>
        <v>21504</v>
      </c>
      <c r="O64" s="12"/>
      <c r="P64" s="12">
        <f t="shared" si="6"/>
        <v>-1504</v>
      </c>
      <c r="Q64" s="12">
        <v>21504</v>
      </c>
      <c r="R64" s="12">
        <f t="shared" si="7"/>
        <v>0</v>
      </c>
      <c r="S64" s="12"/>
    </row>
    <row r="65" spans="1:19" s="21" customFormat="1" ht="14.1" hidden="1" customHeight="1">
      <c r="A65" s="31">
        <v>58</v>
      </c>
      <c r="B65" s="32" t="s">
        <v>138</v>
      </c>
      <c r="C65" s="33" t="s">
        <v>137</v>
      </c>
      <c r="D65" s="33" t="s">
        <v>136</v>
      </c>
      <c r="E65" s="20">
        <v>0</v>
      </c>
      <c r="F65" s="20">
        <v>0</v>
      </c>
      <c r="G65" s="20">
        <v>9098</v>
      </c>
      <c r="H65" s="20">
        <v>0</v>
      </c>
      <c r="I65" s="20">
        <f t="shared" si="5"/>
        <v>9098</v>
      </c>
      <c r="J65" s="20">
        <v>0</v>
      </c>
      <c r="K65" s="20">
        <v>0</v>
      </c>
      <c r="L65" s="20">
        <v>9750</v>
      </c>
      <c r="M65" s="20">
        <v>0</v>
      </c>
      <c r="N65" s="20">
        <f t="shared" si="8"/>
        <v>9750</v>
      </c>
      <c r="O65" s="20">
        <v>0</v>
      </c>
      <c r="P65" s="20">
        <f t="shared" si="6"/>
        <v>-652</v>
      </c>
      <c r="Q65" s="20">
        <v>9750</v>
      </c>
      <c r="R65" s="20">
        <f t="shared" si="7"/>
        <v>0</v>
      </c>
      <c r="S65" s="20"/>
    </row>
    <row r="66" spans="1:19" ht="14.1" hidden="1" customHeight="1">
      <c r="A66" s="15">
        <v>59</v>
      </c>
      <c r="B66" s="13" t="s">
        <v>46</v>
      </c>
      <c r="C66" s="14" t="s">
        <v>47</v>
      </c>
      <c r="D66" s="14" t="s">
        <v>45</v>
      </c>
      <c r="E66" s="12">
        <f>49346-10812</f>
        <v>38534</v>
      </c>
      <c r="F66" s="12">
        <v>0</v>
      </c>
      <c r="G66" s="12">
        <v>0</v>
      </c>
      <c r="H66" s="12">
        <v>0</v>
      </c>
      <c r="I66" s="12">
        <f t="shared" si="5"/>
        <v>38534</v>
      </c>
      <c r="J66" s="12">
        <f>49621-10812</f>
        <v>38809</v>
      </c>
      <c r="K66" s="12">
        <v>0</v>
      </c>
      <c r="L66" s="12">
        <v>0</v>
      </c>
      <c r="M66" s="12">
        <v>0</v>
      </c>
      <c r="N66" s="12">
        <f t="shared" si="8"/>
        <v>38809</v>
      </c>
      <c r="O66" s="12">
        <v>0</v>
      </c>
      <c r="P66" s="12">
        <f t="shared" si="6"/>
        <v>-275</v>
      </c>
      <c r="Q66" s="12">
        <f>44224-12570</f>
        <v>31654</v>
      </c>
      <c r="R66" s="12">
        <f t="shared" si="7"/>
        <v>7155</v>
      </c>
      <c r="S66" s="12" t="s">
        <v>114</v>
      </c>
    </row>
    <row r="67" spans="1:19" ht="14.1" hidden="1" customHeight="1">
      <c r="A67" s="15">
        <v>60</v>
      </c>
      <c r="B67" s="13" t="s">
        <v>46</v>
      </c>
      <c r="C67" s="14" t="s">
        <v>88</v>
      </c>
      <c r="D67" s="14" t="s">
        <v>88</v>
      </c>
      <c r="E67" s="12">
        <v>0</v>
      </c>
      <c r="F67" s="12">
        <v>192784</v>
      </c>
      <c r="G67" s="12">
        <v>313582</v>
      </c>
      <c r="H67" s="12">
        <v>0</v>
      </c>
      <c r="I67" s="12">
        <f t="shared" si="5"/>
        <v>506366</v>
      </c>
      <c r="J67" s="12">
        <v>0</v>
      </c>
      <c r="K67" s="12">
        <v>210422</v>
      </c>
      <c r="L67" s="12">
        <v>306226</v>
      </c>
      <c r="M67" s="12">
        <v>0</v>
      </c>
      <c r="N67" s="12">
        <f t="shared" si="8"/>
        <v>516648</v>
      </c>
      <c r="O67" s="12">
        <v>0</v>
      </c>
      <c r="P67" s="12">
        <f t="shared" si="6"/>
        <v>-10282</v>
      </c>
      <c r="Q67" s="12">
        <f>N67</f>
        <v>516648</v>
      </c>
      <c r="R67" s="12">
        <f t="shared" si="7"/>
        <v>0</v>
      </c>
      <c r="S67" s="12"/>
    </row>
    <row r="68" spans="1:19" ht="14.1" hidden="1" customHeight="1">
      <c r="A68" s="15">
        <v>61</v>
      </c>
      <c r="B68" s="13" t="s">
        <v>46</v>
      </c>
      <c r="C68" s="14" t="s">
        <v>162</v>
      </c>
      <c r="D68" s="14" t="s">
        <v>162</v>
      </c>
      <c r="E68" s="12">
        <v>0</v>
      </c>
      <c r="F68" s="12">
        <v>0</v>
      </c>
      <c r="G68" s="12">
        <v>248414</v>
      </c>
      <c r="H68" s="12">
        <v>80448</v>
      </c>
      <c r="I68" s="12">
        <f t="shared" si="5"/>
        <v>328862</v>
      </c>
      <c r="J68" s="12">
        <v>0</v>
      </c>
      <c r="K68" s="12">
        <v>0</v>
      </c>
      <c r="L68" s="12">
        <v>285037</v>
      </c>
      <c r="M68" s="12">
        <v>79001</v>
      </c>
      <c r="N68" s="12">
        <f t="shared" si="8"/>
        <v>364038</v>
      </c>
      <c r="O68" s="12"/>
      <c r="P68" s="12">
        <f t="shared" si="6"/>
        <v>-35176</v>
      </c>
      <c r="Q68" s="12">
        <f>N68</f>
        <v>364038</v>
      </c>
      <c r="R68" s="12">
        <f t="shared" si="7"/>
        <v>0</v>
      </c>
      <c r="S68" s="12"/>
    </row>
    <row r="69" spans="1:19" ht="14.1" hidden="1" customHeight="1">
      <c r="A69" s="15">
        <v>62</v>
      </c>
      <c r="B69" s="13" t="s">
        <v>48</v>
      </c>
      <c r="C69" s="14" t="s">
        <v>49</v>
      </c>
      <c r="D69" s="14" t="s">
        <v>49</v>
      </c>
      <c r="E69" s="12">
        <v>131939</v>
      </c>
      <c r="F69" s="12">
        <v>3000</v>
      </c>
      <c r="G69" s="12">
        <v>97176</v>
      </c>
      <c r="H69" s="12">
        <v>0</v>
      </c>
      <c r="I69" s="12">
        <f t="shared" si="5"/>
        <v>232115</v>
      </c>
      <c r="J69" s="12">
        <v>127972</v>
      </c>
      <c r="K69" s="12">
        <v>0</v>
      </c>
      <c r="L69" s="12">
        <v>117556</v>
      </c>
      <c r="M69" s="12">
        <v>0</v>
      </c>
      <c r="N69" s="12">
        <f t="shared" si="8"/>
        <v>245528</v>
      </c>
      <c r="O69" s="12">
        <v>0</v>
      </c>
      <c r="P69" s="12">
        <f t="shared" si="6"/>
        <v>-13413</v>
      </c>
      <c r="Q69" s="12">
        <f>47772+197757</f>
        <v>245529</v>
      </c>
      <c r="R69" s="12">
        <f t="shared" si="7"/>
        <v>-1</v>
      </c>
      <c r="S69" s="12"/>
    </row>
    <row r="70" spans="1:19" s="21" customFormat="1" ht="14.1" hidden="1" customHeight="1">
      <c r="A70" s="31">
        <v>63</v>
      </c>
      <c r="B70" s="32" t="s">
        <v>50</v>
      </c>
      <c r="C70" s="33" t="s">
        <v>191</v>
      </c>
      <c r="D70" s="33" t="s">
        <v>167</v>
      </c>
      <c r="E70" s="20">
        <v>0</v>
      </c>
      <c r="F70" s="20">
        <v>0</v>
      </c>
      <c r="G70" s="20">
        <v>0</v>
      </c>
      <c r="H70" s="20">
        <v>166588</v>
      </c>
      <c r="I70" s="20">
        <f t="shared" si="5"/>
        <v>166588</v>
      </c>
      <c r="J70" s="20">
        <v>0</v>
      </c>
      <c r="K70" s="20">
        <v>0</v>
      </c>
      <c r="L70" s="20">
        <v>0</v>
      </c>
      <c r="M70" s="20">
        <v>187383</v>
      </c>
      <c r="N70" s="20">
        <f t="shared" si="8"/>
        <v>187383</v>
      </c>
      <c r="O70" s="20">
        <v>0</v>
      </c>
      <c r="P70" s="20">
        <f t="shared" si="6"/>
        <v>-20795</v>
      </c>
      <c r="Q70" s="20">
        <v>158799</v>
      </c>
      <c r="R70" s="20">
        <f t="shared" si="7"/>
        <v>28584</v>
      </c>
      <c r="S70" s="20" t="s">
        <v>114</v>
      </c>
    </row>
    <row r="71" spans="1:19" ht="14.1" customHeight="1">
      <c r="A71" s="15">
        <v>64</v>
      </c>
      <c r="B71" s="13" t="s">
        <v>50</v>
      </c>
      <c r="C71" s="14" t="s">
        <v>85</v>
      </c>
      <c r="D71" s="14" t="s">
        <v>52</v>
      </c>
      <c r="E71" s="12">
        <v>10000</v>
      </c>
      <c r="F71" s="12">
        <v>151885</v>
      </c>
      <c r="G71" s="12">
        <v>1696918</v>
      </c>
      <c r="H71" s="12">
        <v>1832758</v>
      </c>
      <c r="I71" s="12">
        <f t="shared" si="5"/>
        <v>3691561</v>
      </c>
      <c r="J71" s="12">
        <v>0</v>
      </c>
      <c r="K71" s="12">
        <v>162644</v>
      </c>
      <c r="L71" s="12">
        <v>2229219</v>
      </c>
      <c r="M71" s="12">
        <v>1505229</v>
      </c>
      <c r="N71" s="12">
        <f t="shared" si="8"/>
        <v>3897092</v>
      </c>
      <c r="O71" s="12">
        <v>0</v>
      </c>
      <c r="P71" s="12">
        <f t="shared" si="6"/>
        <v>-205531</v>
      </c>
      <c r="Q71" s="12">
        <f>3614401</f>
        <v>3614401</v>
      </c>
      <c r="R71" s="12">
        <f t="shared" si="7"/>
        <v>282691</v>
      </c>
      <c r="S71" s="11"/>
    </row>
    <row r="72" spans="1:19" ht="14.1" hidden="1" customHeight="1">
      <c r="A72" s="15">
        <v>65</v>
      </c>
      <c r="B72" s="13" t="s">
        <v>50</v>
      </c>
      <c r="C72" s="14" t="s">
        <v>167</v>
      </c>
      <c r="D72" s="14" t="s">
        <v>167</v>
      </c>
      <c r="E72" s="12">
        <v>0</v>
      </c>
      <c r="F72" s="12">
        <v>0</v>
      </c>
      <c r="G72" s="12">
        <v>101487</v>
      </c>
      <c r="H72" s="12">
        <f>505322</f>
        <v>505322</v>
      </c>
      <c r="I72" s="12">
        <f t="shared" ref="I72:I103" si="9">SUM(E72:H72)</f>
        <v>606809</v>
      </c>
      <c r="J72" s="12">
        <v>0</v>
      </c>
      <c r="K72" s="12">
        <v>0</v>
      </c>
      <c r="L72" s="12">
        <v>175508</v>
      </c>
      <c r="M72" s="12">
        <v>650061.12</v>
      </c>
      <c r="N72" s="12">
        <f t="shared" si="8"/>
        <v>825569.12</v>
      </c>
      <c r="O72" s="12"/>
      <c r="P72" s="12">
        <f t="shared" ref="P72:P103" si="10">I72+O72-N72</f>
        <v>-218760.12</v>
      </c>
      <c r="Q72" s="12">
        <v>825569</v>
      </c>
      <c r="R72" s="12">
        <f t="shared" ref="R72:R103" si="11">N72-Q72</f>
        <v>0.11999999999534339</v>
      </c>
      <c r="S72" s="11"/>
    </row>
    <row r="73" spans="1:19" ht="14.1" hidden="1" customHeight="1">
      <c r="A73" s="15">
        <v>66</v>
      </c>
      <c r="B73" s="13" t="s">
        <v>50</v>
      </c>
      <c r="C73" s="14" t="s">
        <v>126</v>
      </c>
      <c r="D73" s="14" t="s">
        <v>126</v>
      </c>
      <c r="E73" s="12">
        <v>0</v>
      </c>
      <c r="F73" s="12">
        <v>0</v>
      </c>
      <c r="G73" s="12">
        <v>984694</v>
      </c>
      <c r="H73" s="12">
        <v>494348</v>
      </c>
      <c r="I73" s="12">
        <f t="shared" si="9"/>
        <v>1479042</v>
      </c>
      <c r="J73" s="12">
        <v>0</v>
      </c>
      <c r="K73" s="12">
        <v>0</v>
      </c>
      <c r="L73" s="12">
        <v>996775</v>
      </c>
      <c r="M73" s="12">
        <v>513050</v>
      </c>
      <c r="N73" s="12">
        <f t="shared" si="8"/>
        <v>1509825</v>
      </c>
      <c r="O73" s="12">
        <v>0</v>
      </c>
      <c r="P73" s="12">
        <f t="shared" si="10"/>
        <v>-30783</v>
      </c>
      <c r="Q73" s="12">
        <v>1509825</v>
      </c>
      <c r="R73" s="12">
        <f t="shared" si="11"/>
        <v>0</v>
      </c>
      <c r="S73" s="12"/>
    </row>
    <row r="74" spans="1:19" ht="14.1" hidden="1" customHeight="1">
      <c r="A74" s="15">
        <v>67</v>
      </c>
      <c r="B74" s="13" t="s">
        <v>50</v>
      </c>
      <c r="C74" s="14" t="s">
        <v>51</v>
      </c>
      <c r="D74" s="14" t="s">
        <v>110</v>
      </c>
      <c r="E74" s="12">
        <v>38573</v>
      </c>
      <c r="F74" s="12">
        <v>156266</v>
      </c>
      <c r="G74" s="12">
        <v>372105</v>
      </c>
      <c r="H74" s="12">
        <v>0</v>
      </c>
      <c r="I74" s="12">
        <f t="shared" si="9"/>
        <v>566944</v>
      </c>
      <c r="J74" s="12">
        <v>38858</v>
      </c>
      <c r="K74" s="12">
        <v>168600</v>
      </c>
      <c r="L74" s="12">
        <v>360400</v>
      </c>
      <c r="M74" s="12">
        <v>0</v>
      </c>
      <c r="N74" s="12">
        <f t="shared" si="8"/>
        <v>567858</v>
      </c>
      <c r="O74" s="12">
        <v>0</v>
      </c>
      <c r="P74" s="12">
        <f t="shared" si="10"/>
        <v>-914</v>
      </c>
      <c r="Q74" s="12">
        <f>217850+4200+36973+1885+306950</f>
        <v>567858</v>
      </c>
      <c r="R74" s="12">
        <f t="shared" si="11"/>
        <v>0</v>
      </c>
      <c r="S74" s="11"/>
    </row>
    <row r="75" spans="1:19" ht="14.1" hidden="1" customHeight="1">
      <c r="A75" s="15">
        <v>68</v>
      </c>
      <c r="B75" s="13" t="s">
        <v>50</v>
      </c>
      <c r="C75" s="14" t="s">
        <v>125</v>
      </c>
      <c r="D75" s="14" t="s">
        <v>126</v>
      </c>
      <c r="E75" s="12">
        <v>0</v>
      </c>
      <c r="F75" s="12">
        <v>27672</v>
      </c>
      <c r="G75" s="12">
        <v>60575</v>
      </c>
      <c r="H75" s="12">
        <v>0</v>
      </c>
      <c r="I75" s="12">
        <f t="shared" si="9"/>
        <v>88247</v>
      </c>
      <c r="J75" s="12">
        <v>0</v>
      </c>
      <c r="K75" s="12">
        <v>0</v>
      </c>
      <c r="L75" s="12">
        <v>88247</v>
      </c>
      <c r="M75" s="12">
        <v>0</v>
      </c>
      <c r="N75" s="12">
        <f t="shared" si="8"/>
        <v>88247</v>
      </c>
      <c r="O75" s="12">
        <v>0</v>
      </c>
      <c r="P75" s="12">
        <f t="shared" si="10"/>
        <v>0</v>
      </c>
      <c r="Q75" s="12">
        <v>88247</v>
      </c>
      <c r="R75" s="12">
        <f t="shared" si="11"/>
        <v>0</v>
      </c>
      <c r="S75" s="11"/>
    </row>
    <row r="76" spans="1:19" ht="14.1" hidden="1" customHeight="1">
      <c r="A76" s="15">
        <v>69</v>
      </c>
      <c r="B76" s="13" t="s">
        <v>50</v>
      </c>
      <c r="C76" s="14" t="s">
        <v>149</v>
      </c>
      <c r="D76" s="14" t="s">
        <v>149</v>
      </c>
      <c r="E76" s="12">
        <v>0</v>
      </c>
      <c r="F76" s="12">
        <v>0</v>
      </c>
      <c r="G76" s="12">
        <v>183990</v>
      </c>
      <c r="H76" s="12">
        <v>28284</v>
      </c>
      <c r="I76" s="12">
        <f t="shared" si="9"/>
        <v>212274</v>
      </c>
      <c r="J76" s="12">
        <v>0</v>
      </c>
      <c r="K76" s="12">
        <v>0</v>
      </c>
      <c r="L76" s="12">
        <v>192715</v>
      </c>
      <c r="M76" s="12">
        <v>28390</v>
      </c>
      <c r="N76" s="12">
        <f t="shared" si="8"/>
        <v>221105</v>
      </c>
      <c r="O76" s="12"/>
      <c r="P76" s="12">
        <f t="shared" si="10"/>
        <v>-8831</v>
      </c>
      <c r="Q76" s="12">
        <f>N76</f>
        <v>221105</v>
      </c>
      <c r="R76" s="12">
        <f t="shared" si="11"/>
        <v>0</v>
      </c>
      <c r="S76" s="12"/>
    </row>
    <row r="77" spans="1:19" ht="14.1" hidden="1" customHeight="1">
      <c r="A77" s="15">
        <v>70</v>
      </c>
      <c r="B77" s="13" t="s">
        <v>50</v>
      </c>
      <c r="C77" s="14" t="s">
        <v>81</v>
      </c>
      <c r="D77" s="14" t="s">
        <v>98</v>
      </c>
      <c r="E77" s="12">
        <v>0</v>
      </c>
      <c r="F77" s="12">
        <v>174962.07</v>
      </c>
      <c r="G77" s="12">
        <v>1009928</v>
      </c>
      <c r="H77" s="12">
        <v>75346</v>
      </c>
      <c r="I77" s="12">
        <f t="shared" si="9"/>
        <v>1260236.07</v>
      </c>
      <c r="J77" s="12">
        <v>0</v>
      </c>
      <c r="K77" s="12">
        <v>319270</v>
      </c>
      <c r="L77" s="12">
        <v>929779.01</v>
      </c>
      <c r="M77" s="12">
        <v>34598</v>
      </c>
      <c r="N77" s="12">
        <f t="shared" si="8"/>
        <v>1283647.01</v>
      </c>
      <c r="O77" s="12">
        <v>0</v>
      </c>
      <c r="P77" s="12">
        <f t="shared" si="10"/>
        <v>-23410.939999999944</v>
      </c>
      <c r="Q77" s="12">
        <f>N77</f>
        <v>1283647.01</v>
      </c>
      <c r="R77" s="12">
        <f t="shared" si="11"/>
        <v>0</v>
      </c>
      <c r="S77" s="11"/>
    </row>
    <row r="78" spans="1:19" ht="14.1" hidden="1" customHeight="1">
      <c r="A78" s="15">
        <v>71</v>
      </c>
      <c r="B78" s="13" t="s">
        <v>50</v>
      </c>
      <c r="C78" s="14" t="s">
        <v>202</v>
      </c>
      <c r="D78" s="14" t="s">
        <v>202</v>
      </c>
      <c r="E78" s="12">
        <v>0</v>
      </c>
      <c r="F78" s="12">
        <v>0</v>
      </c>
      <c r="G78" s="12">
        <v>0</v>
      </c>
      <c r="H78" s="12">
        <v>112438</v>
      </c>
      <c r="I78" s="12">
        <f t="shared" si="9"/>
        <v>112438</v>
      </c>
      <c r="J78" s="12">
        <v>0</v>
      </c>
      <c r="K78" s="12">
        <v>0</v>
      </c>
      <c r="L78" s="12">
        <v>0</v>
      </c>
      <c r="M78" s="12">
        <v>243712</v>
      </c>
      <c r="N78" s="12">
        <f t="shared" si="8"/>
        <v>243712</v>
      </c>
      <c r="O78" s="12">
        <v>0</v>
      </c>
      <c r="P78" s="12">
        <f t="shared" si="10"/>
        <v>-131274</v>
      </c>
      <c r="Q78" s="12">
        <v>243712</v>
      </c>
      <c r="R78" s="12">
        <f t="shared" si="11"/>
        <v>0</v>
      </c>
      <c r="S78" s="12"/>
    </row>
    <row r="79" spans="1:19" s="21" customFormat="1" ht="14.1" hidden="1" customHeight="1">
      <c r="A79" s="31">
        <v>72</v>
      </c>
      <c r="B79" s="32" t="s">
        <v>53</v>
      </c>
      <c r="C79" s="33" t="s">
        <v>54</v>
      </c>
      <c r="D79" s="33" t="s">
        <v>104</v>
      </c>
      <c r="E79" s="20">
        <v>2930</v>
      </c>
      <c r="F79" s="20">
        <v>59418</v>
      </c>
      <c r="G79" s="20">
        <v>25504</v>
      </c>
      <c r="H79" s="20">
        <v>10000</v>
      </c>
      <c r="I79" s="20">
        <f t="shared" si="9"/>
        <v>97852</v>
      </c>
      <c r="J79" s="20">
        <v>3000</v>
      </c>
      <c r="K79" s="20">
        <v>64720</v>
      </c>
      <c r="L79" s="20">
        <v>50400</v>
      </c>
      <c r="M79" s="20">
        <v>0</v>
      </c>
      <c r="N79" s="20">
        <f t="shared" si="8"/>
        <v>118120</v>
      </c>
      <c r="O79" s="20">
        <v>0</v>
      </c>
      <c r="P79" s="20">
        <f t="shared" si="10"/>
        <v>-20268</v>
      </c>
      <c r="Q79" s="20">
        <f>59320+33600+25200</f>
        <v>118120</v>
      </c>
      <c r="R79" s="20">
        <f t="shared" si="11"/>
        <v>0</v>
      </c>
      <c r="S79" s="35"/>
    </row>
    <row r="80" spans="1:19" ht="14.1" hidden="1" customHeight="1">
      <c r="A80" s="15">
        <v>73</v>
      </c>
      <c r="B80" s="13" t="s">
        <v>53</v>
      </c>
      <c r="C80" s="14" t="s">
        <v>117</v>
      </c>
      <c r="D80" s="14" t="s">
        <v>117</v>
      </c>
      <c r="E80" s="12">
        <v>0</v>
      </c>
      <c r="F80" s="12">
        <v>40378</v>
      </c>
      <c r="G80" s="12">
        <v>221730</v>
      </c>
      <c r="H80" s="12">
        <v>91369</v>
      </c>
      <c r="I80" s="12">
        <f t="shared" si="9"/>
        <v>353477</v>
      </c>
      <c r="J80" s="12">
        <v>0</v>
      </c>
      <c r="K80" s="12">
        <v>50400</v>
      </c>
      <c r="L80" s="12">
        <v>273000</v>
      </c>
      <c r="M80" s="12">
        <v>45400</v>
      </c>
      <c r="N80" s="12">
        <f t="shared" si="8"/>
        <v>368800</v>
      </c>
      <c r="O80" s="12">
        <v>0</v>
      </c>
      <c r="P80" s="12">
        <f t="shared" si="10"/>
        <v>-15323</v>
      </c>
      <c r="Q80" s="12">
        <f>N80</f>
        <v>368800</v>
      </c>
      <c r="R80" s="12">
        <f t="shared" si="11"/>
        <v>0</v>
      </c>
      <c r="S80" s="12"/>
    </row>
    <row r="81" spans="1:16384" ht="14.1" hidden="1" customHeight="1">
      <c r="A81" s="15">
        <v>74</v>
      </c>
      <c r="B81" s="13" t="s">
        <v>53</v>
      </c>
      <c r="C81" s="14" t="s">
        <v>55</v>
      </c>
      <c r="D81" s="14" t="s">
        <v>100</v>
      </c>
      <c r="E81" s="12">
        <v>18370</v>
      </c>
      <c r="F81" s="12">
        <v>241982</v>
      </c>
      <c r="G81" s="12">
        <v>765924</v>
      </c>
      <c r="H81" s="12">
        <v>202722</v>
      </c>
      <c r="I81" s="12">
        <f t="shared" si="9"/>
        <v>1228998</v>
      </c>
      <c r="J81" s="12">
        <v>18370</v>
      </c>
      <c r="K81" s="12">
        <v>263920</v>
      </c>
      <c r="L81" s="12">
        <f>776936-16800</f>
        <v>760136</v>
      </c>
      <c r="M81" s="12">
        <v>172200</v>
      </c>
      <c r="N81" s="12">
        <f t="shared" si="8"/>
        <v>1214626</v>
      </c>
      <c r="O81" s="12">
        <v>0</v>
      </c>
      <c r="P81" s="12">
        <f t="shared" si="10"/>
        <v>14372</v>
      </c>
      <c r="Q81" s="12">
        <f>N81</f>
        <v>1214626</v>
      </c>
      <c r="R81" s="12">
        <f t="shared" si="11"/>
        <v>0</v>
      </c>
      <c r="S81" s="12"/>
    </row>
    <row r="82" spans="1:16384" ht="14.1" hidden="1" customHeight="1">
      <c r="A82" s="15">
        <v>75</v>
      </c>
      <c r="B82" s="13" t="s">
        <v>56</v>
      </c>
      <c r="C82" s="14" t="s">
        <v>57</v>
      </c>
      <c r="D82" s="14" t="s">
        <v>97</v>
      </c>
      <c r="E82" s="12">
        <f>24408-10000</f>
        <v>14408</v>
      </c>
      <c r="F82" s="12">
        <v>53717</v>
      </c>
      <c r="G82" s="12">
        <v>516639</v>
      </c>
      <c r="H82" s="12">
        <v>352256</v>
      </c>
      <c r="I82" s="12">
        <f t="shared" si="9"/>
        <v>937020</v>
      </c>
      <c r="J82" s="12">
        <f>24802-10000</f>
        <v>14802</v>
      </c>
      <c r="K82" s="12">
        <v>27557</v>
      </c>
      <c r="L82" s="12">
        <v>777107</v>
      </c>
      <c r="M82" s="12">
        <v>153949</v>
      </c>
      <c r="N82" s="12">
        <f t="shared" si="8"/>
        <v>973415</v>
      </c>
      <c r="O82" s="12">
        <v>0</v>
      </c>
      <c r="P82" s="12">
        <f t="shared" si="10"/>
        <v>-36395</v>
      </c>
      <c r="Q82" s="12">
        <f>N82</f>
        <v>973415</v>
      </c>
      <c r="R82" s="12">
        <f t="shared" si="11"/>
        <v>0</v>
      </c>
      <c r="S82" s="11"/>
    </row>
    <row r="83" spans="1:16384" ht="14.1" hidden="1" customHeight="1">
      <c r="A83" s="15">
        <v>76</v>
      </c>
      <c r="B83" s="13" t="s">
        <v>133</v>
      </c>
      <c r="C83" s="14" t="s">
        <v>119</v>
      </c>
      <c r="D83" s="14" t="s">
        <v>120</v>
      </c>
      <c r="E83" s="12">
        <v>0</v>
      </c>
      <c r="F83" s="12">
        <v>5075</v>
      </c>
      <c r="G83" s="12">
        <v>168715</v>
      </c>
      <c r="H83" s="12">
        <v>15175</v>
      </c>
      <c r="I83" s="12">
        <f t="shared" si="9"/>
        <v>188965</v>
      </c>
      <c r="J83" s="12">
        <v>0</v>
      </c>
      <c r="K83" s="12">
        <v>10000</v>
      </c>
      <c r="L83" s="12">
        <v>171300</v>
      </c>
      <c r="M83" s="12">
        <v>17550</v>
      </c>
      <c r="N83" s="12">
        <f t="shared" si="8"/>
        <v>198850</v>
      </c>
      <c r="O83" s="12">
        <v>0</v>
      </c>
      <c r="P83" s="12">
        <f t="shared" si="10"/>
        <v>-9885</v>
      </c>
      <c r="Q83" s="12">
        <f>N83</f>
        <v>198850</v>
      </c>
      <c r="R83" s="12">
        <f t="shared" si="11"/>
        <v>0</v>
      </c>
      <c r="S83" s="12"/>
      <c r="T83" s="15"/>
      <c r="U83" s="13"/>
      <c r="V83" s="14"/>
      <c r="W83" s="14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1"/>
      <c r="AK83" s="15"/>
      <c r="AL83" s="13"/>
      <c r="AM83" s="14"/>
      <c r="AN83" s="14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1"/>
      <c r="BB83" s="15"/>
      <c r="BC83" s="13"/>
      <c r="BD83" s="14"/>
      <c r="BE83" s="14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1"/>
      <c r="BS83" s="15"/>
      <c r="BT83" s="13"/>
      <c r="BU83" s="14"/>
      <c r="BV83" s="14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1"/>
      <c r="CJ83" s="15"/>
      <c r="CK83" s="13"/>
      <c r="CL83" s="14"/>
      <c r="CM83" s="14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1"/>
      <c r="DA83" s="15"/>
      <c r="DB83" s="13"/>
      <c r="DC83" s="14"/>
      <c r="DD83" s="14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1"/>
      <c r="DR83" s="15"/>
      <c r="DS83" s="13"/>
      <c r="DT83" s="14"/>
      <c r="DU83" s="14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1"/>
      <c r="EI83" s="15"/>
      <c r="EJ83" s="13"/>
      <c r="EK83" s="14"/>
      <c r="EL83" s="14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1"/>
      <c r="EZ83" s="15"/>
      <c r="FA83" s="13"/>
      <c r="FB83" s="14"/>
      <c r="FC83" s="14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1"/>
      <c r="FQ83" s="15"/>
      <c r="FR83" s="13"/>
      <c r="FS83" s="14"/>
      <c r="FT83" s="14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1"/>
      <c r="GH83" s="15"/>
      <c r="GI83" s="13"/>
      <c r="GJ83" s="14"/>
      <c r="GK83" s="14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1"/>
      <c r="GY83" s="15"/>
      <c r="GZ83" s="13"/>
      <c r="HA83" s="14"/>
      <c r="HB83" s="14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1"/>
      <c r="HP83" s="15"/>
      <c r="HQ83" s="13"/>
      <c r="HR83" s="14"/>
      <c r="HS83" s="14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1"/>
      <c r="IG83" s="15"/>
      <c r="IH83" s="13"/>
      <c r="II83" s="14"/>
      <c r="IJ83" s="14"/>
      <c r="IK83" s="12"/>
      <c r="IL83" s="12"/>
      <c r="IM83" s="12"/>
      <c r="IN83" s="12"/>
      <c r="IO83" s="12"/>
      <c r="IP83" s="12"/>
      <c r="IQ83" s="12"/>
      <c r="IR83" s="12"/>
      <c r="IS83" s="12"/>
      <c r="IT83" s="12"/>
      <c r="IU83" s="12"/>
      <c r="IV83" s="12"/>
      <c r="IW83" s="11"/>
      <c r="IX83" s="15"/>
      <c r="IY83" s="13"/>
      <c r="IZ83" s="14"/>
      <c r="JA83" s="14"/>
      <c r="JB83" s="12"/>
      <c r="JC83" s="12"/>
      <c r="JD83" s="12"/>
      <c r="JE83" s="12"/>
      <c r="JF83" s="12"/>
      <c r="JG83" s="12"/>
      <c r="JH83" s="12"/>
      <c r="JI83" s="12"/>
      <c r="JJ83" s="12"/>
      <c r="JK83" s="12"/>
      <c r="JL83" s="12"/>
      <c r="JM83" s="12"/>
      <c r="JN83" s="11"/>
      <c r="JO83" s="15"/>
      <c r="JP83" s="13"/>
      <c r="JQ83" s="14"/>
      <c r="JR83" s="14"/>
      <c r="JS83" s="12"/>
      <c r="JT83" s="12"/>
      <c r="JU83" s="12"/>
      <c r="JV83" s="12"/>
      <c r="JW83" s="12"/>
      <c r="JX83" s="12"/>
      <c r="JY83" s="12"/>
      <c r="JZ83" s="12"/>
      <c r="KA83" s="12"/>
      <c r="KB83" s="12"/>
      <c r="KC83" s="12"/>
      <c r="KD83" s="12"/>
      <c r="KE83" s="11"/>
      <c r="KF83" s="15"/>
      <c r="KG83" s="13"/>
      <c r="KH83" s="14"/>
      <c r="KI83" s="14"/>
      <c r="KJ83" s="12"/>
      <c r="KK83" s="12"/>
      <c r="KL83" s="12"/>
      <c r="KM83" s="12"/>
      <c r="KN83" s="12"/>
      <c r="KO83" s="12"/>
      <c r="KP83" s="12"/>
      <c r="KQ83" s="12"/>
      <c r="KR83" s="12"/>
      <c r="KS83" s="12"/>
      <c r="KT83" s="12"/>
      <c r="KU83" s="12"/>
      <c r="KV83" s="11"/>
      <c r="KW83" s="15"/>
      <c r="KX83" s="13"/>
      <c r="KY83" s="14"/>
      <c r="KZ83" s="14"/>
      <c r="LA83" s="12"/>
      <c r="LB83" s="12"/>
      <c r="LC83" s="12"/>
      <c r="LD83" s="12"/>
      <c r="LE83" s="12"/>
      <c r="LF83" s="12"/>
      <c r="LG83" s="12"/>
      <c r="LH83" s="12"/>
      <c r="LI83" s="12"/>
      <c r="LJ83" s="12"/>
      <c r="LK83" s="12"/>
      <c r="LL83" s="12"/>
      <c r="LM83" s="11"/>
      <c r="LN83" s="15"/>
      <c r="LO83" s="13"/>
      <c r="LP83" s="14"/>
      <c r="LQ83" s="14"/>
      <c r="LR83" s="12"/>
      <c r="LS83" s="12"/>
      <c r="LT83" s="12"/>
      <c r="LU83" s="12"/>
      <c r="LV83" s="12"/>
      <c r="LW83" s="12"/>
      <c r="LX83" s="12"/>
      <c r="LY83" s="12"/>
      <c r="LZ83" s="12"/>
      <c r="MA83" s="12"/>
      <c r="MB83" s="12"/>
      <c r="MC83" s="12"/>
      <c r="MD83" s="11"/>
      <c r="ME83" s="15"/>
      <c r="MF83" s="13"/>
      <c r="MG83" s="14"/>
      <c r="MH83" s="14"/>
      <c r="MI83" s="12"/>
      <c r="MJ83" s="12"/>
      <c r="MK83" s="12"/>
      <c r="ML83" s="12"/>
      <c r="MM83" s="12"/>
      <c r="MN83" s="12"/>
      <c r="MO83" s="12"/>
      <c r="MP83" s="12"/>
      <c r="MQ83" s="12"/>
      <c r="MR83" s="12"/>
      <c r="MS83" s="12"/>
      <c r="MT83" s="12"/>
      <c r="MU83" s="11"/>
      <c r="MV83" s="15"/>
      <c r="MW83" s="13"/>
      <c r="MX83" s="14"/>
      <c r="MY83" s="14"/>
      <c r="MZ83" s="12"/>
      <c r="NA83" s="12"/>
      <c r="NB83" s="12"/>
      <c r="NC83" s="12"/>
      <c r="ND83" s="12"/>
      <c r="NE83" s="12"/>
      <c r="NF83" s="12"/>
      <c r="NG83" s="12"/>
      <c r="NH83" s="12"/>
      <c r="NI83" s="12"/>
      <c r="NJ83" s="12"/>
      <c r="NK83" s="12"/>
      <c r="NL83" s="11"/>
      <c r="NM83" s="15"/>
      <c r="NN83" s="13"/>
      <c r="NO83" s="14"/>
      <c r="NP83" s="14"/>
      <c r="NQ83" s="12"/>
      <c r="NR83" s="12"/>
      <c r="NS83" s="12"/>
      <c r="NT83" s="12"/>
      <c r="NU83" s="12"/>
      <c r="NV83" s="12"/>
      <c r="NW83" s="12"/>
      <c r="NX83" s="12"/>
      <c r="NY83" s="12"/>
      <c r="NZ83" s="12"/>
      <c r="OA83" s="12"/>
      <c r="OB83" s="12"/>
      <c r="OC83" s="11"/>
      <c r="OD83" s="15"/>
      <c r="OE83" s="13"/>
      <c r="OF83" s="14"/>
      <c r="OG83" s="14"/>
      <c r="OH83" s="12"/>
      <c r="OI83" s="12"/>
      <c r="OJ83" s="12"/>
      <c r="OK83" s="12"/>
      <c r="OL83" s="12"/>
      <c r="OM83" s="12"/>
      <c r="ON83" s="12"/>
      <c r="OO83" s="12"/>
      <c r="OP83" s="12"/>
      <c r="OQ83" s="12"/>
      <c r="OR83" s="12"/>
      <c r="OS83" s="12"/>
      <c r="OT83" s="11"/>
      <c r="OU83" s="15"/>
      <c r="OV83" s="13"/>
      <c r="OW83" s="14"/>
      <c r="OX83" s="14"/>
      <c r="OY83" s="12"/>
      <c r="OZ83" s="12"/>
      <c r="PA83" s="12"/>
      <c r="PB83" s="12"/>
      <c r="PC83" s="12"/>
      <c r="PD83" s="12"/>
      <c r="PE83" s="12"/>
      <c r="PF83" s="12"/>
      <c r="PG83" s="12"/>
      <c r="PH83" s="12"/>
      <c r="PI83" s="12"/>
      <c r="PJ83" s="12"/>
      <c r="PK83" s="11"/>
      <c r="PL83" s="15"/>
      <c r="PM83" s="13"/>
      <c r="PN83" s="14"/>
      <c r="PO83" s="14"/>
      <c r="PP83" s="12"/>
      <c r="PQ83" s="12"/>
      <c r="PR83" s="12"/>
      <c r="PS83" s="12"/>
      <c r="PT83" s="12"/>
      <c r="PU83" s="12"/>
      <c r="PV83" s="12"/>
      <c r="PW83" s="12"/>
      <c r="PX83" s="12"/>
      <c r="PY83" s="12"/>
      <c r="PZ83" s="12"/>
      <c r="QA83" s="12"/>
      <c r="QB83" s="11"/>
      <c r="QC83" s="15"/>
      <c r="QD83" s="13"/>
      <c r="QE83" s="14"/>
      <c r="QF83" s="14"/>
      <c r="QG83" s="12"/>
      <c r="QH83" s="12"/>
      <c r="QI83" s="12"/>
      <c r="QJ83" s="12"/>
      <c r="QK83" s="12"/>
      <c r="QL83" s="12"/>
      <c r="QM83" s="12"/>
      <c r="QN83" s="12"/>
      <c r="QO83" s="12"/>
      <c r="QP83" s="12"/>
      <c r="QQ83" s="12"/>
      <c r="QR83" s="12"/>
      <c r="QS83" s="11"/>
      <c r="QT83" s="15"/>
      <c r="QU83" s="13"/>
      <c r="QV83" s="14"/>
      <c r="QW83" s="14"/>
      <c r="QX83" s="12"/>
      <c r="QY83" s="12"/>
      <c r="QZ83" s="12"/>
      <c r="RA83" s="12"/>
      <c r="RB83" s="12"/>
      <c r="RC83" s="12"/>
      <c r="RD83" s="12"/>
      <c r="RE83" s="12"/>
      <c r="RF83" s="12"/>
      <c r="RG83" s="12"/>
      <c r="RH83" s="12"/>
      <c r="RI83" s="12"/>
      <c r="RJ83" s="11"/>
      <c r="RK83" s="15"/>
      <c r="RL83" s="13"/>
      <c r="RM83" s="14"/>
      <c r="RN83" s="14"/>
      <c r="RO83" s="12"/>
      <c r="RP83" s="12"/>
      <c r="RQ83" s="12"/>
      <c r="RR83" s="12"/>
      <c r="RS83" s="12"/>
      <c r="RT83" s="12"/>
      <c r="RU83" s="12"/>
      <c r="RV83" s="12"/>
      <c r="RW83" s="12"/>
      <c r="RX83" s="12"/>
      <c r="RY83" s="12"/>
      <c r="RZ83" s="12"/>
      <c r="SA83" s="11"/>
      <c r="SB83" s="15"/>
      <c r="SC83" s="13"/>
      <c r="SD83" s="14"/>
      <c r="SE83" s="14"/>
      <c r="SF83" s="12"/>
      <c r="SG83" s="12"/>
      <c r="SH83" s="12"/>
      <c r="SI83" s="12"/>
      <c r="SJ83" s="12"/>
      <c r="SK83" s="12"/>
      <c r="SL83" s="12"/>
      <c r="SM83" s="12"/>
      <c r="SN83" s="12"/>
      <c r="SO83" s="12"/>
      <c r="SP83" s="12"/>
      <c r="SQ83" s="12"/>
      <c r="SR83" s="11"/>
      <c r="SS83" s="15"/>
      <c r="ST83" s="13"/>
      <c r="SU83" s="14"/>
      <c r="SV83" s="14"/>
      <c r="SW83" s="12"/>
      <c r="SX83" s="12"/>
      <c r="SY83" s="12"/>
      <c r="SZ83" s="12"/>
      <c r="TA83" s="12"/>
      <c r="TB83" s="12"/>
      <c r="TC83" s="12"/>
      <c r="TD83" s="12"/>
      <c r="TE83" s="12"/>
      <c r="TF83" s="12"/>
      <c r="TG83" s="12"/>
      <c r="TH83" s="12"/>
      <c r="TI83" s="11"/>
      <c r="TJ83" s="15"/>
      <c r="TK83" s="13"/>
      <c r="TL83" s="14"/>
      <c r="TM83" s="14"/>
      <c r="TN83" s="12"/>
      <c r="TO83" s="12"/>
      <c r="TP83" s="12"/>
      <c r="TQ83" s="12"/>
      <c r="TR83" s="12"/>
      <c r="TS83" s="12"/>
      <c r="TT83" s="12"/>
      <c r="TU83" s="12"/>
      <c r="TV83" s="12"/>
      <c r="TW83" s="12"/>
      <c r="TX83" s="12"/>
      <c r="TY83" s="12"/>
      <c r="TZ83" s="11"/>
      <c r="UA83" s="15"/>
      <c r="UB83" s="13"/>
      <c r="UC83" s="14"/>
      <c r="UD83" s="14"/>
      <c r="UE83" s="12"/>
      <c r="UF83" s="12"/>
      <c r="UG83" s="12"/>
      <c r="UH83" s="12"/>
      <c r="UI83" s="12"/>
      <c r="UJ83" s="12"/>
      <c r="UK83" s="12"/>
      <c r="UL83" s="12"/>
      <c r="UM83" s="12"/>
      <c r="UN83" s="12"/>
      <c r="UO83" s="12"/>
      <c r="UP83" s="12"/>
      <c r="UQ83" s="11"/>
      <c r="UR83" s="15"/>
      <c r="US83" s="13"/>
      <c r="UT83" s="14"/>
      <c r="UU83" s="14"/>
      <c r="UV83" s="12"/>
      <c r="UW83" s="12"/>
      <c r="UX83" s="12"/>
      <c r="UY83" s="12"/>
      <c r="UZ83" s="12"/>
      <c r="VA83" s="12"/>
      <c r="VB83" s="12"/>
      <c r="VC83" s="12"/>
      <c r="VD83" s="12"/>
      <c r="VE83" s="12"/>
      <c r="VF83" s="12"/>
      <c r="VG83" s="12"/>
      <c r="VH83" s="11"/>
      <c r="VI83" s="15"/>
      <c r="VJ83" s="13"/>
      <c r="VK83" s="14"/>
      <c r="VL83" s="14"/>
      <c r="VM83" s="12"/>
      <c r="VN83" s="12"/>
      <c r="VO83" s="12"/>
      <c r="VP83" s="12"/>
      <c r="VQ83" s="12"/>
      <c r="VR83" s="12"/>
      <c r="VS83" s="12"/>
      <c r="VT83" s="12"/>
      <c r="VU83" s="12"/>
      <c r="VV83" s="12"/>
      <c r="VW83" s="12"/>
      <c r="VX83" s="12"/>
      <c r="VY83" s="11"/>
      <c r="VZ83" s="15"/>
      <c r="WA83" s="13"/>
      <c r="WB83" s="14"/>
      <c r="WC83" s="14"/>
      <c r="WD83" s="12"/>
      <c r="WE83" s="12"/>
      <c r="WF83" s="12"/>
      <c r="WG83" s="12"/>
      <c r="WH83" s="12"/>
      <c r="WI83" s="12"/>
      <c r="WJ83" s="12"/>
      <c r="WK83" s="12"/>
      <c r="WL83" s="12"/>
      <c r="WM83" s="12"/>
      <c r="WN83" s="12"/>
      <c r="WO83" s="12"/>
      <c r="WP83" s="11"/>
      <c r="WQ83" s="15"/>
      <c r="WR83" s="13"/>
      <c r="WS83" s="14"/>
      <c r="WT83" s="14"/>
      <c r="WU83" s="12"/>
      <c r="WV83" s="12"/>
      <c r="WW83" s="12"/>
      <c r="WX83" s="12"/>
      <c r="WY83" s="12"/>
      <c r="WZ83" s="12"/>
      <c r="XA83" s="12"/>
      <c r="XB83" s="12"/>
      <c r="XC83" s="12"/>
      <c r="XD83" s="12"/>
      <c r="XE83" s="12"/>
      <c r="XF83" s="12"/>
      <c r="XG83" s="11"/>
      <c r="XH83" s="15"/>
      <c r="XI83" s="13"/>
      <c r="XJ83" s="14"/>
      <c r="XK83" s="14"/>
      <c r="XL83" s="12"/>
      <c r="XM83" s="12"/>
      <c r="XN83" s="12"/>
      <c r="XO83" s="12"/>
      <c r="XP83" s="12"/>
      <c r="XQ83" s="12"/>
      <c r="XR83" s="12"/>
      <c r="XS83" s="12"/>
      <c r="XT83" s="12"/>
      <c r="XU83" s="12"/>
      <c r="XV83" s="12"/>
      <c r="XW83" s="12"/>
      <c r="XX83" s="11"/>
      <c r="XY83" s="15"/>
      <c r="XZ83" s="13"/>
      <c r="YA83" s="14"/>
      <c r="YB83" s="14"/>
      <c r="YC83" s="12"/>
      <c r="YD83" s="12"/>
      <c r="YE83" s="12"/>
      <c r="YF83" s="12"/>
      <c r="YG83" s="12"/>
      <c r="YH83" s="12"/>
      <c r="YI83" s="12"/>
      <c r="YJ83" s="12"/>
      <c r="YK83" s="12"/>
      <c r="YL83" s="12"/>
      <c r="YM83" s="12"/>
      <c r="YN83" s="12"/>
      <c r="YO83" s="11"/>
      <c r="YP83" s="15"/>
      <c r="YQ83" s="13"/>
      <c r="YR83" s="14"/>
      <c r="YS83" s="14"/>
      <c r="YT83" s="12"/>
      <c r="YU83" s="12"/>
      <c r="YV83" s="12"/>
      <c r="YW83" s="12"/>
      <c r="YX83" s="12"/>
      <c r="YY83" s="12"/>
      <c r="YZ83" s="12"/>
      <c r="ZA83" s="12"/>
      <c r="ZB83" s="12"/>
      <c r="ZC83" s="12"/>
      <c r="ZD83" s="12"/>
      <c r="ZE83" s="12"/>
      <c r="ZF83" s="11"/>
      <c r="ZG83" s="15"/>
      <c r="ZH83" s="13"/>
      <c r="ZI83" s="14"/>
      <c r="ZJ83" s="14"/>
      <c r="ZK83" s="12"/>
      <c r="ZL83" s="12"/>
      <c r="ZM83" s="12"/>
      <c r="ZN83" s="12"/>
      <c r="ZO83" s="12"/>
      <c r="ZP83" s="12"/>
      <c r="ZQ83" s="12"/>
      <c r="ZR83" s="12"/>
      <c r="ZS83" s="12"/>
      <c r="ZT83" s="12"/>
      <c r="ZU83" s="12"/>
      <c r="ZV83" s="12"/>
      <c r="ZW83" s="11"/>
      <c r="ZX83" s="15"/>
      <c r="ZY83" s="13"/>
      <c r="ZZ83" s="14"/>
      <c r="AAA83" s="14"/>
      <c r="AAB83" s="12"/>
      <c r="AAC83" s="12"/>
      <c r="AAD83" s="12"/>
      <c r="AAE83" s="12"/>
      <c r="AAF83" s="12"/>
      <c r="AAG83" s="12"/>
      <c r="AAH83" s="12"/>
      <c r="AAI83" s="12"/>
      <c r="AAJ83" s="12"/>
      <c r="AAK83" s="12"/>
      <c r="AAL83" s="12"/>
      <c r="AAM83" s="12"/>
      <c r="AAN83" s="11"/>
      <c r="AAO83" s="15"/>
      <c r="AAP83" s="13"/>
      <c r="AAQ83" s="14"/>
      <c r="AAR83" s="14"/>
      <c r="AAS83" s="12"/>
      <c r="AAT83" s="12"/>
      <c r="AAU83" s="12"/>
      <c r="AAV83" s="12"/>
      <c r="AAW83" s="12"/>
      <c r="AAX83" s="12"/>
      <c r="AAY83" s="12"/>
      <c r="AAZ83" s="12"/>
      <c r="ABA83" s="12"/>
      <c r="ABB83" s="12"/>
      <c r="ABC83" s="12"/>
      <c r="ABD83" s="12"/>
      <c r="ABE83" s="11"/>
      <c r="ABF83" s="15"/>
      <c r="ABG83" s="13"/>
      <c r="ABH83" s="14"/>
      <c r="ABI83" s="14"/>
      <c r="ABJ83" s="12"/>
      <c r="ABK83" s="12"/>
      <c r="ABL83" s="12"/>
      <c r="ABM83" s="12"/>
      <c r="ABN83" s="12"/>
      <c r="ABO83" s="12"/>
      <c r="ABP83" s="12"/>
      <c r="ABQ83" s="12"/>
      <c r="ABR83" s="12"/>
      <c r="ABS83" s="12"/>
      <c r="ABT83" s="12"/>
      <c r="ABU83" s="12"/>
      <c r="ABV83" s="11"/>
      <c r="ABW83" s="15"/>
      <c r="ABX83" s="13"/>
      <c r="ABY83" s="14"/>
      <c r="ABZ83" s="14"/>
      <c r="ACA83" s="12"/>
      <c r="ACB83" s="12"/>
      <c r="ACC83" s="12"/>
      <c r="ACD83" s="12"/>
      <c r="ACE83" s="12"/>
      <c r="ACF83" s="12"/>
      <c r="ACG83" s="12"/>
      <c r="ACH83" s="12"/>
      <c r="ACI83" s="12"/>
      <c r="ACJ83" s="12"/>
      <c r="ACK83" s="12"/>
      <c r="ACL83" s="12"/>
      <c r="ACM83" s="11"/>
      <c r="ACN83" s="15"/>
      <c r="ACO83" s="13"/>
      <c r="ACP83" s="14"/>
      <c r="ACQ83" s="14"/>
      <c r="ACR83" s="12"/>
      <c r="ACS83" s="12"/>
      <c r="ACT83" s="12"/>
      <c r="ACU83" s="12"/>
      <c r="ACV83" s="12"/>
      <c r="ACW83" s="12"/>
      <c r="ACX83" s="12"/>
      <c r="ACY83" s="12"/>
      <c r="ACZ83" s="12"/>
      <c r="ADA83" s="12"/>
      <c r="ADB83" s="12"/>
      <c r="ADC83" s="12"/>
      <c r="ADD83" s="11"/>
      <c r="ADE83" s="15"/>
      <c r="ADF83" s="13"/>
      <c r="ADG83" s="14"/>
      <c r="ADH83" s="14"/>
      <c r="ADI83" s="12"/>
      <c r="ADJ83" s="12"/>
      <c r="ADK83" s="12"/>
      <c r="ADL83" s="12"/>
      <c r="ADM83" s="12"/>
      <c r="ADN83" s="12"/>
      <c r="ADO83" s="12"/>
      <c r="ADP83" s="12"/>
      <c r="ADQ83" s="12"/>
      <c r="ADR83" s="12"/>
      <c r="ADS83" s="12"/>
      <c r="ADT83" s="12"/>
      <c r="ADU83" s="11"/>
      <c r="ADV83" s="15"/>
      <c r="ADW83" s="13"/>
      <c r="ADX83" s="14"/>
      <c r="ADY83" s="14"/>
      <c r="ADZ83" s="12"/>
      <c r="AEA83" s="12"/>
      <c r="AEB83" s="12"/>
      <c r="AEC83" s="12"/>
      <c r="AED83" s="12"/>
      <c r="AEE83" s="12"/>
      <c r="AEF83" s="12"/>
      <c r="AEG83" s="12"/>
      <c r="AEH83" s="12"/>
      <c r="AEI83" s="12"/>
      <c r="AEJ83" s="12"/>
      <c r="AEK83" s="12"/>
      <c r="AEL83" s="11"/>
      <c r="AEM83" s="15"/>
      <c r="AEN83" s="13"/>
      <c r="AEO83" s="14"/>
      <c r="AEP83" s="14"/>
      <c r="AEQ83" s="12"/>
      <c r="AER83" s="12"/>
      <c r="AES83" s="12"/>
      <c r="AET83" s="12"/>
      <c r="AEU83" s="12"/>
      <c r="AEV83" s="12"/>
      <c r="AEW83" s="12"/>
      <c r="AEX83" s="12"/>
      <c r="AEY83" s="12"/>
      <c r="AEZ83" s="12"/>
      <c r="AFA83" s="12"/>
      <c r="AFB83" s="12"/>
      <c r="AFC83" s="11"/>
      <c r="AFD83" s="15"/>
      <c r="AFE83" s="13"/>
      <c r="AFF83" s="14"/>
      <c r="AFG83" s="14"/>
      <c r="AFH83" s="12"/>
      <c r="AFI83" s="12"/>
      <c r="AFJ83" s="12"/>
      <c r="AFK83" s="12"/>
      <c r="AFL83" s="12"/>
      <c r="AFM83" s="12"/>
      <c r="AFN83" s="12"/>
      <c r="AFO83" s="12"/>
      <c r="AFP83" s="12"/>
      <c r="AFQ83" s="12"/>
      <c r="AFR83" s="12"/>
      <c r="AFS83" s="12"/>
      <c r="AFT83" s="11"/>
      <c r="AFU83" s="15"/>
      <c r="AFV83" s="13"/>
      <c r="AFW83" s="14"/>
      <c r="AFX83" s="14"/>
      <c r="AFY83" s="12"/>
      <c r="AFZ83" s="12"/>
      <c r="AGA83" s="12"/>
      <c r="AGB83" s="12"/>
      <c r="AGC83" s="12"/>
      <c r="AGD83" s="12"/>
      <c r="AGE83" s="12"/>
      <c r="AGF83" s="12"/>
      <c r="AGG83" s="12"/>
      <c r="AGH83" s="12"/>
      <c r="AGI83" s="12"/>
      <c r="AGJ83" s="12"/>
      <c r="AGK83" s="11"/>
      <c r="AGL83" s="15"/>
      <c r="AGM83" s="13"/>
      <c r="AGN83" s="14"/>
      <c r="AGO83" s="14"/>
      <c r="AGP83" s="12"/>
      <c r="AGQ83" s="12"/>
      <c r="AGR83" s="12"/>
      <c r="AGS83" s="12"/>
      <c r="AGT83" s="12"/>
      <c r="AGU83" s="12"/>
      <c r="AGV83" s="12"/>
      <c r="AGW83" s="12"/>
      <c r="AGX83" s="12"/>
      <c r="AGY83" s="12"/>
      <c r="AGZ83" s="12"/>
      <c r="AHA83" s="12"/>
      <c r="AHB83" s="11"/>
      <c r="AHC83" s="15"/>
      <c r="AHD83" s="13"/>
      <c r="AHE83" s="14"/>
      <c r="AHF83" s="14"/>
      <c r="AHG83" s="12"/>
      <c r="AHH83" s="12"/>
      <c r="AHI83" s="12"/>
      <c r="AHJ83" s="12"/>
      <c r="AHK83" s="12"/>
      <c r="AHL83" s="12"/>
      <c r="AHM83" s="12"/>
      <c r="AHN83" s="12"/>
      <c r="AHO83" s="12"/>
      <c r="AHP83" s="12"/>
      <c r="AHQ83" s="12"/>
      <c r="AHR83" s="12"/>
      <c r="AHS83" s="11"/>
      <c r="AHT83" s="15"/>
      <c r="AHU83" s="13"/>
      <c r="AHV83" s="14"/>
      <c r="AHW83" s="14"/>
      <c r="AHX83" s="12"/>
      <c r="AHY83" s="12"/>
      <c r="AHZ83" s="12"/>
      <c r="AIA83" s="12"/>
      <c r="AIB83" s="12"/>
      <c r="AIC83" s="12"/>
      <c r="AID83" s="12"/>
      <c r="AIE83" s="12"/>
      <c r="AIF83" s="12"/>
      <c r="AIG83" s="12"/>
      <c r="AIH83" s="12"/>
      <c r="AII83" s="12"/>
      <c r="AIJ83" s="11"/>
      <c r="AIK83" s="15"/>
      <c r="AIL83" s="13"/>
      <c r="AIM83" s="14"/>
      <c r="AIN83" s="14"/>
      <c r="AIO83" s="12"/>
      <c r="AIP83" s="12"/>
      <c r="AIQ83" s="12"/>
      <c r="AIR83" s="12"/>
      <c r="AIS83" s="12"/>
      <c r="AIT83" s="12"/>
      <c r="AIU83" s="12"/>
      <c r="AIV83" s="12"/>
      <c r="AIW83" s="12"/>
      <c r="AIX83" s="12"/>
      <c r="AIY83" s="12"/>
      <c r="AIZ83" s="12"/>
      <c r="AJA83" s="11"/>
      <c r="AJB83" s="15"/>
      <c r="AJC83" s="13"/>
      <c r="AJD83" s="14"/>
      <c r="AJE83" s="14"/>
      <c r="AJF83" s="12"/>
      <c r="AJG83" s="12"/>
      <c r="AJH83" s="12"/>
      <c r="AJI83" s="12"/>
      <c r="AJJ83" s="12"/>
      <c r="AJK83" s="12"/>
      <c r="AJL83" s="12"/>
      <c r="AJM83" s="12"/>
      <c r="AJN83" s="12"/>
      <c r="AJO83" s="12"/>
      <c r="AJP83" s="12"/>
      <c r="AJQ83" s="12"/>
      <c r="AJR83" s="11"/>
      <c r="AJS83" s="15"/>
      <c r="AJT83" s="13"/>
      <c r="AJU83" s="14"/>
      <c r="AJV83" s="14"/>
      <c r="AJW83" s="12"/>
      <c r="AJX83" s="12"/>
      <c r="AJY83" s="12"/>
      <c r="AJZ83" s="12"/>
      <c r="AKA83" s="12"/>
      <c r="AKB83" s="12"/>
      <c r="AKC83" s="12"/>
      <c r="AKD83" s="12"/>
      <c r="AKE83" s="12"/>
      <c r="AKF83" s="12"/>
      <c r="AKG83" s="12"/>
      <c r="AKH83" s="12"/>
      <c r="AKI83" s="11"/>
      <c r="AKJ83" s="15"/>
      <c r="AKK83" s="13"/>
      <c r="AKL83" s="14"/>
      <c r="AKM83" s="14"/>
      <c r="AKN83" s="12"/>
      <c r="AKO83" s="12"/>
      <c r="AKP83" s="12"/>
      <c r="AKQ83" s="12"/>
      <c r="AKR83" s="12"/>
      <c r="AKS83" s="12"/>
      <c r="AKT83" s="12"/>
      <c r="AKU83" s="12"/>
      <c r="AKV83" s="12"/>
      <c r="AKW83" s="12"/>
      <c r="AKX83" s="12"/>
      <c r="AKY83" s="12"/>
      <c r="AKZ83" s="11"/>
      <c r="ALA83" s="15"/>
      <c r="ALB83" s="13"/>
      <c r="ALC83" s="14"/>
      <c r="ALD83" s="14"/>
      <c r="ALE83" s="12"/>
      <c r="ALF83" s="12"/>
      <c r="ALG83" s="12"/>
      <c r="ALH83" s="12"/>
      <c r="ALI83" s="12"/>
      <c r="ALJ83" s="12"/>
      <c r="ALK83" s="12"/>
      <c r="ALL83" s="12"/>
      <c r="ALM83" s="12"/>
      <c r="ALN83" s="12"/>
      <c r="ALO83" s="12"/>
      <c r="ALP83" s="12"/>
      <c r="ALQ83" s="11"/>
      <c r="ALR83" s="15"/>
      <c r="ALS83" s="13"/>
      <c r="ALT83" s="14"/>
      <c r="ALU83" s="14"/>
      <c r="ALV83" s="12"/>
      <c r="ALW83" s="12"/>
      <c r="ALX83" s="12"/>
      <c r="ALY83" s="12"/>
      <c r="ALZ83" s="12"/>
      <c r="AMA83" s="12"/>
      <c r="AMB83" s="12"/>
      <c r="AMC83" s="12"/>
      <c r="AMD83" s="12"/>
      <c r="AME83" s="12"/>
      <c r="AMF83" s="12"/>
      <c r="AMG83" s="12"/>
      <c r="AMH83" s="11"/>
      <c r="AMI83" s="15"/>
      <c r="AMJ83" s="13"/>
      <c r="AMK83" s="14"/>
      <c r="AML83" s="14"/>
      <c r="AMM83" s="12"/>
      <c r="AMN83" s="12"/>
      <c r="AMO83" s="12"/>
      <c r="AMP83" s="12"/>
      <c r="AMQ83" s="12"/>
      <c r="AMR83" s="12"/>
      <c r="AMS83" s="12"/>
      <c r="AMT83" s="12"/>
      <c r="AMU83" s="12"/>
      <c r="AMV83" s="12"/>
      <c r="AMW83" s="12"/>
      <c r="AMX83" s="12"/>
      <c r="AMY83" s="11"/>
      <c r="AMZ83" s="15"/>
      <c r="ANA83" s="13"/>
      <c r="ANB83" s="14"/>
      <c r="ANC83" s="14"/>
      <c r="AND83" s="12"/>
      <c r="ANE83" s="12"/>
      <c r="ANF83" s="12"/>
      <c r="ANG83" s="12"/>
      <c r="ANH83" s="12"/>
      <c r="ANI83" s="12"/>
      <c r="ANJ83" s="12"/>
      <c r="ANK83" s="12"/>
      <c r="ANL83" s="12"/>
      <c r="ANM83" s="12"/>
      <c r="ANN83" s="12"/>
      <c r="ANO83" s="12"/>
      <c r="ANP83" s="11"/>
      <c r="ANQ83" s="15"/>
      <c r="ANR83" s="13"/>
      <c r="ANS83" s="14"/>
      <c r="ANT83" s="14"/>
      <c r="ANU83" s="12"/>
      <c r="ANV83" s="12"/>
      <c r="ANW83" s="12"/>
      <c r="ANX83" s="12"/>
      <c r="ANY83" s="12"/>
      <c r="ANZ83" s="12"/>
      <c r="AOA83" s="12"/>
      <c r="AOB83" s="12"/>
      <c r="AOC83" s="12"/>
      <c r="AOD83" s="12"/>
      <c r="AOE83" s="12"/>
      <c r="AOF83" s="12"/>
      <c r="AOG83" s="11"/>
      <c r="AOH83" s="15"/>
      <c r="AOI83" s="13"/>
      <c r="AOJ83" s="14"/>
      <c r="AOK83" s="14"/>
      <c r="AOL83" s="12"/>
      <c r="AOM83" s="12"/>
      <c r="AON83" s="12"/>
      <c r="AOO83" s="12"/>
      <c r="AOP83" s="12"/>
      <c r="AOQ83" s="12"/>
      <c r="AOR83" s="12"/>
      <c r="AOS83" s="12"/>
      <c r="AOT83" s="12"/>
      <c r="AOU83" s="12"/>
      <c r="AOV83" s="12"/>
      <c r="AOW83" s="12"/>
      <c r="AOX83" s="11"/>
      <c r="AOY83" s="15"/>
      <c r="AOZ83" s="13"/>
      <c r="APA83" s="14"/>
      <c r="APB83" s="14"/>
      <c r="APC83" s="12"/>
      <c r="APD83" s="12"/>
      <c r="APE83" s="12"/>
      <c r="APF83" s="12"/>
      <c r="APG83" s="12"/>
      <c r="APH83" s="12"/>
      <c r="API83" s="12"/>
      <c r="APJ83" s="12"/>
      <c r="APK83" s="12"/>
      <c r="APL83" s="12"/>
      <c r="APM83" s="12"/>
      <c r="APN83" s="12"/>
      <c r="APO83" s="11"/>
      <c r="APP83" s="15"/>
      <c r="APQ83" s="13"/>
      <c r="APR83" s="14"/>
      <c r="APS83" s="14"/>
      <c r="APT83" s="12"/>
      <c r="APU83" s="12"/>
      <c r="APV83" s="12"/>
      <c r="APW83" s="12"/>
      <c r="APX83" s="12"/>
      <c r="APY83" s="12"/>
      <c r="APZ83" s="12"/>
      <c r="AQA83" s="12"/>
      <c r="AQB83" s="12"/>
      <c r="AQC83" s="12"/>
      <c r="AQD83" s="12"/>
      <c r="AQE83" s="12"/>
      <c r="AQF83" s="11"/>
      <c r="AQG83" s="15"/>
      <c r="AQH83" s="13"/>
      <c r="AQI83" s="14"/>
      <c r="AQJ83" s="14"/>
      <c r="AQK83" s="12"/>
      <c r="AQL83" s="12"/>
      <c r="AQM83" s="12"/>
      <c r="AQN83" s="12"/>
      <c r="AQO83" s="12"/>
      <c r="AQP83" s="12"/>
      <c r="AQQ83" s="12"/>
      <c r="AQR83" s="12"/>
      <c r="AQS83" s="12"/>
      <c r="AQT83" s="12"/>
      <c r="AQU83" s="12"/>
      <c r="AQV83" s="12"/>
      <c r="AQW83" s="11"/>
      <c r="AQX83" s="15"/>
      <c r="AQY83" s="13"/>
      <c r="AQZ83" s="14"/>
      <c r="ARA83" s="14"/>
      <c r="ARB83" s="12"/>
      <c r="ARC83" s="12"/>
      <c r="ARD83" s="12"/>
      <c r="ARE83" s="12"/>
      <c r="ARF83" s="12"/>
      <c r="ARG83" s="12"/>
      <c r="ARH83" s="12"/>
      <c r="ARI83" s="12"/>
      <c r="ARJ83" s="12"/>
      <c r="ARK83" s="12"/>
      <c r="ARL83" s="12"/>
      <c r="ARM83" s="12"/>
      <c r="ARN83" s="11"/>
      <c r="ARO83" s="15"/>
      <c r="ARP83" s="13"/>
      <c r="ARQ83" s="14"/>
      <c r="ARR83" s="14"/>
      <c r="ARS83" s="12"/>
      <c r="ART83" s="12"/>
      <c r="ARU83" s="12"/>
      <c r="ARV83" s="12"/>
      <c r="ARW83" s="12"/>
      <c r="ARX83" s="12"/>
      <c r="ARY83" s="12"/>
      <c r="ARZ83" s="12"/>
      <c r="ASA83" s="12"/>
      <c r="ASB83" s="12"/>
      <c r="ASC83" s="12"/>
      <c r="ASD83" s="12"/>
      <c r="ASE83" s="11"/>
      <c r="ASF83" s="15"/>
      <c r="ASG83" s="13"/>
      <c r="ASH83" s="14"/>
      <c r="ASI83" s="14"/>
      <c r="ASJ83" s="12"/>
      <c r="ASK83" s="12"/>
      <c r="ASL83" s="12"/>
      <c r="ASM83" s="12"/>
      <c r="ASN83" s="12"/>
      <c r="ASO83" s="12"/>
      <c r="ASP83" s="12"/>
      <c r="ASQ83" s="12"/>
      <c r="ASR83" s="12"/>
      <c r="ASS83" s="12"/>
      <c r="AST83" s="12"/>
      <c r="ASU83" s="12"/>
      <c r="ASV83" s="11"/>
      <c r="ASW83" s="15"/>
      <c r="ASX83" s="13"/>
      <c r="ASY83" s="14"/>
      <c r="ASZ83" s="14"/>
      <c r="ATA83" s="12"/>
      <c r="ATB83" s="12"/>
      <c r="ATC83" s="12"/>
      <c r="ATD83" s="12"/>
      <c r="ATE83" s="12"/>
      <c r="ATF83" s="12"/>
      <c r="ATG83" s="12"/>
      <c r="ATH83" s="12"/>
      <c r="ATI83" s="12"/>
      <c r="ATJ83" s="12"/>
      <c r="ATK83" s="12"/>
      <c r="ATL83" s="12"/>
      <c r="ATM83" s="11"/>
      <c r="ATN83" s="15"/>
      <c r="ATO83" s="13"/>
      <c r="ATP83" s="14"/>
      <c r="ATQ83" s="14"/>
      <c r="ATR83" s="12"/>
      <c r="ATS83" s="12"/>
      <c r="ATT83" s="12"/>
      <c r="ATU83" s="12"/>
      <c r="ATV83" s="12"/>
      <c r="ATW83" s="12"/>
      <c r="ATX83" s="12"/>
      <c r="ATY83" s="12"/>
      <c r="ATZ83" s="12"/>
      <c r="AUA83" s="12"/>
      <c r="AUB83" s="12"/>
      <c r="AUC83" s="12"/>
      <c r="AUD83" s="11"/>
      <c r="AUE83" s="15"/>
      <c r="AUF83" s="13"/>
      <c r="AUG83" s="14"/>
      <c r="AUH83" s="14"/>
      <c r="AUI83" s="12"/>
      <c r="AUJ83" s="12"/>
      <c r="AUK83" s="12"/>
      <c r="AUL83" s="12"/>
      <c r="AUM83" s="12"/>
      <c r="AUN83" s="12"/>
      <c r="AUO83" s="12"/>
      <c r="AUP83" s="12"/>
      <c r="AUQ83" s="12"/>
      <c r="AUR83" s="12"/>
      <c r="AUS83" s="12"/>
      <c r="AUT83" s="12"/>
      <c r="AUU83" s="11"/>
      <c r="AUV83" s="15"/>
      <c r="AUW83" s="13"/>
      <c r="AUX83" s="14"/>
      <c r="AUY83" s="14"/>
      <c r="AUZ83" s="12"/>
      <c r="AVA83" s="12"/>
      <c r="AVB83" s="12"/>
      <c r="AVC83" s="12"/>
      <c r="AVD83" s="12"/>
      <c r="AVE83" s="12"/>
      <c r="AVF83" s="12"/>
      <c r="AVG83" s="12"/>
      <c r="AVH83" s="12"/>
      <c r="AVI83" s="12"/>
      <c r="AVJ83" s="12"/>
      <c r="AVK83" s="12"/>
      <c r="AVL83" s="11"/>
      <c r="AVM83" s="15"/>
      <c r="AVN83" s="13"/>
      <c r="AVO83" s="14"/>
      <c r="AVP83" s="14"/>
      <c r="AVQ83" s="12"/>
      <c r="AVR83" s="12"/>
      <c r="AVS83" s="12"/>
      <c r="AVT83" s="12"/>
      <c r="AVU83" s="12"/>
      <c r="AVV83" s="12"/>
      <c r="AVW83" s="12"/>
      <c r="AVX83" s="12"/>
      <c r="AVY83" s="12"/>
      <c r="AVZ83" s="12"/>
      <c r="AWA83" s="12"/>
      <c r="AWB83" s="12"/>
      <c r="AWC83" s="11"/>
      <c r="AWD83" s="15"/>
      <c r="AWE83" s="13"/>
      <c r="AWF83" s="14"/>
      <c r="AWG83" s="14"/>
      <c r="AWH83" s="12"/>
      <c r="AWI83" s="12"/>
      <c r="AWJ83" s="12"/>
      <c r="AWK83" s="12"/>
      <c r="AWL83" s="12"/>
      <c r="AWM83" s="12"/>
      <c r="AWN83" s="12"/>
      <c r="AWO83" s="12"/>
      <c r="AWP83" s="12"/>
      <c r="AWQ83" s="12"/>
      <c r="AWR83" s="12"/>
      <c r="AWS83" s="12"/>
      <c r="AWT83" s="11"/>
      <c r="AWU83" s="15"/>
      <c r="AWV83" s="13"/>
      <c r="AWW83" s="14"/>
      <c r="AWX83" s="14"/>
      <c r="AWY83" s="12"/>
      <c r="AWZ83" s="12"/>
      <c r="AXA83" s="12"/>
      <c r="AXB83" s="12"/>
      <c r="AXC83" s="12"/>
      <c r="AXD83" s="12"/>
      <c r="AXE83" s="12"/>
      <c r="AXF83" s="12"/>
      <c r="AXG83" s="12"/>
      <c r="AXH83" s="12"/>
      <c r="AXI83" s="12"/>
      <c r="AXJ83" s="12"/>
      <c r="AXK83" s="11"/>
      <c r="AXL83" s="15"/>
      <c r="AXM83" s="13"/>
      <c r="AXN83" s="14"/>
      <c r="AXO83" s="14"/>
      <c r="AXP83" s="12"/>
      <c r="AXQ83" s="12"/>
      <c r="AXR83" s="12"/>
      <c r="AXS83" s="12"/>
      <c r="AXT83" s="12"/>
      <c r="AXU83" s="12"/>
      <c r="AXV83" s="12"/>
      <c r="AXW83" s="12"/>
      <c r="AXX83" s="12"/>
      <c r="AXY83" s="12"/>
      <c r="AXZ83" s="12"/>
      <c r="AYA83" s="12"/>
      <c r="AYB83" s="11"/>
      <c r="AYC83" s="15"/>
      <c r="AYD83" s="13"/>
      <c r="AYE83" s="14"/>
      <c r="AYF83" s="14"/>
      <c r="AYG83" s="12"/>
      <c r="AYH83" s="12"/>
      <c r="AYI83" s="12"/>
      <c r="AYJ83" s="12"/>
      <c r="AYK83" s="12"/>
      <c r="AYL83" s="12"/>
      <c r="AYM83" s="12"/>
      <c r="AYN83" s="12"/>
      <c r="AYO83" s="12"/>
      <c r="AYP83" s="12"/>
      <c r="AYQ83" s="12"/>
      <c r="AYR83" s="12"/>
      <c r="AYS83" s="11"/>
      <c r="AYT83" s="15"/>
      <c r="AYU83" s="13"/>
      <c r="AYV83" s="14"/>
      <c r="AYW83" s="14"/>
      <c r="AYX83" s="12"/>
      <c r="AYY83" s="12"/>
      <c r="AYZ83" s="12"/>
      <c r="AZA83" s="12"/>
      <c r="AZB83" s="12"/>
      <c r="AZC83" s="12"/>
      <c r="AZD83" s="12"/>
      <c r="AZE83" s="12"/>
      <c r="AZF83" s="12"/>
      <c r="AZG83" s="12"/>
      <c r="AZH83" s="12"/>
      <c r="AZI83" s="12"/>
      <c r="AZJ83" s="11"/>
      <c r="AZK83" s="15"/>
      <c r="AZL83" s="13"/>
      <c r="AZM83" s="14"/>
      <c r="AZN83" s="14"/>
      <c r="AZO83" s="12"/>
      <c r="AZP83" s="12"/>
      <c r="AZQ83" s="12"/>
      <c r="AZR83" s="12"/>
      <c r="AZS83" s="12"/>
      <c r="AZT83" s="12"/>
      <c r="AZU83" s="12"/>
      <c r="AZV83" s="12"/>
      <c r="AZW83" s="12"/>
      <c r="AZX83" s="12"/>
      <c r="AZY83" s="12"/>
      <c r="AZZ83" s="12"/>
      <c r="BAA83" s="11"/>
      <c r="BAB83" s="15"/>
      <c r="BAC83" s="13"/>
      <c r="BAD83" s="14"/>
      <c r="BAE83" s="14"/>
      <c r="BAF83" s="12"/>
      <c r="BAG83" s="12"/>
      <c r="BAH83" s="12"/>
      <c r="BAI83" s="12"/>
      <c r="BAJ83" s="12"/>
      <c r="BAK83" s="12"/>
      <c r="BAL83" s="12"/>
      <c r="BAM83" s="12"/>
      <c r="BAN83" s="12"/>
      <c r="BAO83" s="12"/>
      <c r="BAP83" s="12"/>
      <c r="BAQ83" s="12"/>
      <c r="BAR83" s="11"/>
      <c r="BAS83" s="15"/>
      <c r="BAT83" s="13"/>
      <c r="BAU83" s="14"/>
      <c r="BAV83" s="14"/>
      <c r="BAW83" s="12"/>
      <c r="BAX83" s="12"/>
      <c r="BAY83" s="12"/>
      <c r="BAZ83" s="12"/>
      <c r="BBA83" s="12"/>
      <c r="BBB83" s="12"/>
      <c r="BBC83" s="12"/>
      <c r="BBD83" s="12"/>
      <c r="BBE83" s="12"/>
      <c r="BBF83" s="12"/>
      <c r="BBG83" s="12"/>
      <c r="BBH83" s="12"/>
      <c r="BBI83" s="11"/>
      <c r="BBJ83" s="15"/>
      <c r="BBK83" s="13"/>
      <c r="BBL83" s="14"/>
      <c r="BBM83" s="14"/>
      <c r="BBN83" s="12"/>
      <c r="BBO83" s="12"/>
      <c r="BBP83" s="12"/>
      <c r="BBQ83" s="12"/>
      <c r="BBR83" s="12"/>
      <c r="BBS83" s="12"/>
      <c r="BBT83" s="12"/>
      <c r="BBU83" s="12"/>
      <c r="BBV83" s="12"/>
      <c r="BBW83" s="12"/>
      <c r="BBX83" s="12"/>
      <c r="BBY83" s="12"/>
      <c r="BBZ83" s="11"/>
      <c r="BCA83" s="15"/>
      <c r="BCB83" s="13"/>
      <c r="BCC83" s="14"/>
      <c r="BCD83" s="14"/>
      <c r="BCE83" s="12"/>
      <c r="BCF83" s="12"/>
      <c r="BCG83" s="12"/>
      <c r="BCH83" s="12"/>
      <c r="BCI83" s="12"/>
      <c r="BCJ83" s="12"/>
      <c r="BCK83" s="12"/>
      <c r="BCL83" s="12"/>
      <c r="BCM83" s="12"/>
      <c r="BCN83" s="12"/>
      <c r="BCO83" s="12"/>
      <c r="BCP83" s="12"/>
      <c r="BCQ83" s="11"/>
      <c r="BCR83" s="15"/>
      <c r="BCS83" s="13"/>
      <c r="BCT83" s="14"/>
      <c r="BCU83" s="14"/>
      <c r="BCV83" s="12"/>
      <c r="BCW83" s="12"/>
      <c r="BCX83" s="12"/>
      <c r="BCY83" s="12"/>
      <c r="BCZ83" s="12"/>
      <c r="BDA83" s="12"/>
      <c r="BDB83" s="12"/>
      <c r="BDC83" s="12"/>
      <c r="BDD83" s="12"/>
      <c r="BDE83" s="12"/>
      <c r="BDF83" s="12"/>
      <c r="BDG83" s="12"/>
      <c r="BDH83" s="11"/>
      <c r="BDI83" s="15"/>
      <c r="BDJ83" s="13"/>
      <c r="BDK83" s="14"/>
      <c r="BDL83" s="14"/>
      <c r="BDM83" s="12"/>
      <c r="BDN83" s="12"/>
      <c r="BDO83" s="12"/>
      <c r="BDP83" s="12"/>
      <c r="BDQ83" s="12"/>
      <c r="BDR83" s="12"/>
      <c r="BDS83" s="12"/>
      <c r="BDT83" s="12"/>
      <c r="BDU83" s="12"/>
      <c r="BDV83" s="12"/>
      <c r="BDW83" s="12"/>
      <c r="BDX83" s="12"/>
      <c r="BDY83" s="11"/>
      <c r="BDZ83" s="15"/>
      <c r="BEA83" s="13"/>
      <c r="BEB83" s="14"/>
      <c r="BEC83" s="14"/>
      <c r="BED83" s="12"/>
      <c r="BEE83" s="12"/>
      <c r="BEF83" s="12"/>
      <c r="BEG83" s="12"/>
      <c r="BEH83" s="12"/>
      <c r="BEI83" s="12"/>
      <c r="BEJ83" s="12"/>
      <c r="BEK83" s="12"/>
      <c r="BEL83" s="12"/>
      <c r="BEM83" s="12"/>
      <c r="BEN83" s="12"/>
      <c r="BEO83" s="12"/>
      <c r="BEP83" s="11"/>
      <c r="BEQ83" s="15"/>
      <c r="BER83" s="13"/>
      <c r="BES83" s="14"/>
      <c r="BET83" s="14"/>
      <c r="BEU83" s="12"/>
      <c r="BEV83" s="12"/>
      <c r="BEW83" s="12"/>
      <c r="BEX83" s="12"/>
      <c r="BEY83" s="12"/>
      <c r="BEZ83" s="12"/>
      <c r="BFA83" s="12"/>
      <c r="BFB83" s="12"/>
      <c r="BFC83" s="12"/>
      <c r="BFD83" s="12"/>
      <c r="BFE83" s="12"/>
      <c r="BFF83" s="12"/>
      <c r="BFG83" s="11"/>
      <c r="BFH83" s="15"/>
      <c r="BFI83" s="13"/>
      <c r="BFJ83" s="14"/>
      <c r="BFK83" s="14"/>
      <c r="BFL83" s="12"/>
      <c r="BFM83" s="12"/>
      <c r="BFN83" s="12"/>
      <c r="BFO83" s="12"/>
      <c r="BFP83" s="12"/>
      <c r="BFQ83" s="12"/>
      <c r="BFR83" s="12"/>
      <c r="BFS83" s="12"/>
      <c r="BFT83" s="12"/>
      <c r="BFU83" s="12"/>
      <c r="BFV83" s="12"/>
      <c r="BFW83" s="12"/>
      <c r="BFX83" s="11"/>
      <c r="BFY83" s="15"/>
      <c r="BFZ83" s="13"/>
      <c r="BGA83" s="14"/>
      <c r="BGB83" s="14"/>
      <c r="BGC83" s="12"/>
      <c r="BGD83" s="12"/>
      <c r="BGE83" s="12"/>
      <c r="BGF83" s="12"/>
      <c r="BGG83" s="12"/>
      <c r="BGH83" s="12"/>
      <c r="BGI83" s="12"/>
      <c r="BGJ83" s="12"/>
      <c r="BGK83" s="12"/>
      <c r="BGL83" s="12"/>
      <c r="BGM83" s="12"/>
      <c r="BGN83" s="12"/>
      <c r="BGO83" s="11"/>
      <c r="BGP83" s="15"/>
      <c r="BGQ83" s="13"/>
      <c r="BGR83" s="14"/>
      <c r="BGS83" s="14"/>
      <c r="BGT83" s="12"/>
      <c r="BGU83" s="12"/>
      <c r="BGV83" s="12"/>
      <c r="BGW83" s="12"/>
      <c r="BGX83" s="12"/>
      <c r="BGY83" s="12"/>
      <c r="BGZ83" s="12"/>
      <c r="BHA83" s="12"/>
      <c r="BHB83" s="12"/>
      <c r="BHC83" s="12"/>
      <c r="BHD83" s="12"/>
      <c r="BHE83" s="12"/>
      <c r="BHF83" s="11"/>
      <c r="BHG83" s="15"/>
      <c r="BHH83" s="13"/>
      <c r="BHI83" s="14"/>
      <c r="BHJ83" s="14"/>
      <c r="BHK83" s="12"/>
      <c r="BHL83" s="12"/>
      <c r="BHM83" s="12"/>
      <c r="BHN83" s="12"/>
      <c r="BHO83" s="12"/>
      <c r="BHP83" s="12"/>
      <c r="BHQ83" s="12"/>
      <c r="BHR83" s="12"/>
      <c r="BHS83" s="12"/>
      <c r="BHT83" s="12"/>
      <c r="BHU83" s="12"/>
      <c r="BHV83" s="12"/>
      <c r="BHW83" s="11"/>
      <c r="BHX83" s="15"/>
      <c r="BHY83" s="13"/>
      <c r="BHZ83" s="14"/>
      <c r="BIA83" s="14"/>
      <c r="BIB83" s="12"/>
      <c r="BIC83" s="12"/>
      <c r="BID83" s="12"/>
      <c r="BIE83" s="12"/>
      <c r="BIF83" s="12"/>
      <c r="BIG83" s="12"/>
      <c r="BIH83" s="12"/>
      <c r="BII83" s="12"/>
      <c r="BIJ83" s="12"/>
      <c r="BIK83" s="12"/>
      <c r="BIL83" s="12"/>
      <c r="BIM83" s="12"/>
      <c r="BIN83" s="11"/>
      <c r="BIO83" s="15"/>
      <c r="BIP83" s="13"/>
      <c r="BIQ83" s="14"/>
      <c r="BIR83" s="14"/>
      <c r="BIS83" s="12"/>
      <c r="BIT83" s="12"/>
      <c r="BIU83" s="12"/>
      <c r="BIV83" s="12"/>
      <c r="BIW83" s="12"/>
      <c r="BIX83" s="12"/>
      <c r="BIY83" s="12"/>
      <c r="BIZ83" s="12"/>
      <c r="BJA83" s="12"/>
      <c r="BJB83" s="12"/>
      <c r="BJC83" s="12"/>
      <c r="BJD83" s="12"/>
      <c r="BJE83" s="11"/>
      <c r="BJF83" s="15"/>
      <c r="BJG83" s="13"/>
      <c r="BJH83" s="14"/>
      <c r="BJI83" s="14"/>
      <c r="BJJ83" s="12"/>
      <c r="BJK83" s="12"/>
      <c r="BJL83" s="12"/>
      <c r="BJM83" s="12"/>
      <c r="BJN83" s="12"/>
      <c r="BJO83" s="12"/>
      <c r="BJP83" s="12"/>
      <c r="BJQ83" s="12"/>
      <c r="BJR83" s="12"/>
      <c r="BJS83" s="12"/>
      <c r="BJT83" s="12"/>
      <c r="BJU83" s="12"/>
      <c r="BJV83" s="11"/>
      <c r="BJW83" s="15"/>
      <c r="BJX83" s="13"/>
      <c r="BJY83" s="14"/>
      <c r="BJZ83" s="14"/>
      <c r="BKA83" s="12"/>
      <c r="BKB83" s="12"/>
      <c r="BKC83" s="12"/>
      <c r="BKD83" s="12"/>
      <c r="BKE83" s="12"/>
      <c r="BKF83" s="12"/>
      <c r="BKG83" s="12"/>
      <c r="BKH83" s="12"/>
      <c r="BKI83" s="12"/>
      <c r="BKJ83" s="12"/>
      <c r="BKK83" s="12"/>
      <c r="BKL83" s="12"/>
      <c r="BKM83" s="11"/>
      <c r="BKN83" s="15"/>
      <c r="BKO83" s="13"/>
      <c r="BKP83" s="14"/>
      <c r="BKQ83" s="14"/>
      <c r="BKR83" s="12"/>
      <c r="BKS83" s="12"/>
      <c r="BKT83" s="12"/>
      <c r="BKU83" s="12"/>
      <c r="BKV83" s="12"/>
      <c r="BKW83" s="12"/>
      <c r="BKX83" s="12"/>
      <c r="BKY83" s="12"/>
      <c r="BKZ83" s="12"/>
      <c r="BLA83" s="12"/>
      <c r="BLB83" s="12"/>
      <c r="BLC83" s="12"/>
      <c r="BLD83" s="11"/>
      <c r="BLE83" s="15"/>
      <c r="BLF83" s="13"/>
      <c r="BLG83" s="14"/>
      <c r="BLH83" s="14"/>
      <c r="BLI83" s="12"/>
      <c r="BLJ83" s="12"/>
      <c r="BLK83" s="12"/>
      <c r="BLL83" s="12"/>
      <c r="BLM83" s="12"/>
      <c r="BLN83" s="12"/>
      <c r="BLO83" s="12"/>
      <c r="BLP83" s="12"/>
      <c r="BLQ83" s="12"/>
      <c r="BLR83" s="12"/>
      <c r="BLS83" s="12"/>
      <c r="BLT83" s="12"/>
      <c r="BLU83" s="11"/>
      <c r="BLV83" s="15"/>
      <c r="BLW83" s="13"/>
      <c r="BLX83" s="14"/>
      <c r="BLY83" s="14"/>
      <c r="BLZ83" s="12"/>
      <c r="BMA83" s="12"/>
      <c r="BMB83" s="12"/>
      <c r="BMC83" s="12"/>
      <c r="BMD83" s="12"/>
      <c r="BME83" s="12"/>
      <c r="BMF83" s="12"/>
      <c r="BMG83" s="12"/>
      <c r="BMH83" s="12"/>
      <c r="BMI83" s="12"/>
      <c r="BMJ83" s="12"/>
      <c r="BMK83" s="12"/>
      <c r="BML83" s="11"/>
      <c r="BMM83" s="15"/>
      <c r="BMN83" s="13"/>
      <c r="BMO83" s="14"/>
      <c r="BMP83" s="14"/>
      <c r="BMQ83" s="12"/>
      <c r="BMR83" s="12"/>
      <c r="BMS83" s="12"/>
      <c r="BMT83" s="12"/>
      <c r="BMU83" s="12"/>
      <c r="BMV83" s="12"/>
      <c r="BMW83" s="12"/>
      <c r="BMX83" s="12"/>
      <c r="BMY83" s="12"/>
      <c r="BMZ83" s="12"/>
      <c r="BNA83" s="12"/>
      <c r="BNB83" s="12"/>
      <c r="BNC83" s="11"/>
      <c r="BND83" s="15"/>
      <c r="BNE83" s="13"/>
      <c r="BNF83" s="14"/>
      <c r="BNG83" s="14"/>
      <c r="BNH83" s="12"/>
      <c r="BNI83" s="12"/>
      <c r="BNJ83" s="12"/>
      <c r="BNK83" s="12"/>
      <c r="BNL83" s="12"/>
      <c r="BNM83" s="12"/>
      <c r="BNN83" s="12"/>
      <c r="BNO83" s="12"/>
      <c r="BNP83" s="12"/>
      <c r="BNQ83" s="12"/>
      <c r="BNR83" s="12"/>
      <c r="BNS83" s="12"/>
      <c r="BNT83" s="11"/>
      <c r="BNU83" s="15"/>
      <c r="BNV83" s="13"/>
      <c r="BNW83" s="14"/>
      <c r="BNX83" s="14"/>
      <c r="BNY83" s="12"/>
      <c r="BNZ83" s="12"/>
      <c r="BOA83" s="12"/>
      <c r="BOB83" s="12"/>
      <c r="BOC83" s="12"/>
      <c r="BOD83" s="12"/>
      <c r="BOE83" s="12"/>
      <c r="BOF83" s="12"/>
      <c r="BOG83" s="12"/>
      <c r="BOH83" s="12"/>
      <c r="BOI83" s="12"/>
      <c r="BOJ83" s="12"/>
      <c r="BOK83" s="11"/>
      <c r="BOL83" s="15"/>
      <c r="BOM83" s="13"/>
      <c r="BON83" s="14"/>
      <c r="BOO83" s="14"/>
      <c r="BOP83" s="12"/>
      <c r="BOQ83" s="12"/>
      <c r="BOR83" s="12"/>
      <c r="BOS83" s="12"/>
      <c r="BOT83" s="12"/>
      <c r="BOU83" s="12"/>
      <c r="BOV83" s="12"/>
      <c r="BOW83" s="12"/>
      <c r="BOX83" s="12"/>
      <c r="BOY83" s="12"/>
      <c r="BOZ83" s="12"/>
      <c r="BPA83" s="12"/>
      <c r="BPB83" s="11"/>
      <c r="BPC83" s="15"/>
      <c r="BPD83" s="13"/>
      <c r="BPE83" s="14"/>
      <c r="BPF83" s="14"/>
      <c r="BPG83" s="12"/>
      <c r="BPH83" s="12"/>
      <c r="BPI83" s="12"/>
      <c r="BPJ83" s="12"/>
      <c r="BPK83" s="12"/>
      <c r="BPL83" s="12"/>
      <c r="BPM83" s="12"/>
      <c r="BPN83" s="12"/>
      <c r="BPO83" s="12"/>
      <c r="BPP83" s="12"/>
      <c r="BPQ83" s="12"/>
      <c r="BPR83" s="12"/>
      <c r="BPS83" s="11"/>
      <c r="BPT83" s="15"/>
      <c r="BPU83" s="13"/>
      <c r="BPV83" s="14"/>
      <c r="BPW83" s="14"/>
      <c r="BPX83" s="12"/>
      <c r="BPY83" s="12"/>
      <c r="BPZ83" s="12"/>
      <c r="BQA83" s="12"/>
      <c r="BQB83" s="12"/>
      <c r="BQC83" s="12"/>
      <c r="BQD83" s="12"/>
      <c r="BQE83" s="12"/>
      <c r="BQF83" s="12"/>
      <c r="BQG83" s="12"/>
      <c r="BQH83" s="12"/>
      <c r="BQI83" s="12"/>
      <c r="BQJ83" s="11"/>
      <c r="BQK83" s="15"/>
      <c r="BQL83" s="13"/>
      <c r="BQM83" s="14"/>
      <c r="BQN83" s="14"/>
      <c r="BQO83" s="12"/>
      <c r="BQP83" s="12"/>
      <c r="BQQ83" s="12"/>
      <c r="BQR83" s="12"/>
      <c r="BQS83" s="12"/>
      <c r="BQT83" s="12"/>
      <c r="BQU83" s="12"/>
      <c r="BQV83" s="12"/>
      <c r="BQW83" s="12"/>
      <c r="BQX83" s="12"/>
      <c r="BQY83" s="12"/>
      <c r="BQZ83" s="12"/>
      <c r="BRA83" s="11"/>
      <c r="BRB83" s="15"/>
      <c r="BRC83" s="13"/>
      <c r="BRD83" s="14"/>
      <c r="BRE83" s="14"/>
      <c r="BRF83" s="12"/>
      <c r="BRG83" s="12"/>
      <c r="BRH83" s="12"/>
      <c r="BRI83" s="12"/>
      <c r="BRJ83" s="12"/>
      <c r="BRK83" s="12"/>
      <c r="BRL83" s="12"/>
      <c r="BRM83" s="12"/>
      <c r="BRN83" s="12"/>
      <c r="BRO83" s="12"/>
      <c r="BRP83" s="12"/>
      <c r="BRQ83" s="12"/>
      <c r="BRR83" s="11"/>
      <c r="BRS83" s="15"/>
      <c r="BRT83" s="13"/>
      <c r="BRU83" s="14"/>
      <c r="BRV83" s="14"/>
      <c r="BRW83" s="12"/>
      <c r="BRX83" s="12"/>
      <c r="BRY83" s="12"/>
      <c r="BRZ83" s="12"/>
      <c r="BSA83" s="12"/>
      <c r="BSB83" s="12"/>
      <c r="BSC83" s="12"/>
      <c r="BSD83" s="12"/>
      <c r="BSE83" s="12"/>
      <c r="BSF83" s="12"/>
      <c r="BSG83" s="12"/>
      <c r="BSH83" s="12"/>
      <c r="BSI83" s="11"/>
      <c r="BSJ83" s="15"/>
      <c r="BSK83" s="13"/>
      <c r="BSL83" s="14"/>
      <c r="BSM83" s="14"/>
      <c r="BSN83" s="12"/>
      <c r="BSO83" s="12"/>
      <c r="BSP83" s="12"/>
      <c r="BSQ83" s="12"/>
      <c r="BSR83" s="12"/>
      <c r="BSS83" s="12"/>
      <c r="BST83" s="12"/>
      <c r="BSU83" s="12"/>
      <c r="BSV83" s="12"/>
      <c r="BSW83" s="12"/>
      <c r="BSX83" s="12"/>
      <c r="BSY83" s="12"/>
      <c r="BSZ83" s="11"/>
      <c r="BTA83" s="15"/>
      <c r="BTB83" s="13"/>
      <c r="BTC83" s="14"/>
      <c r="BTD83" s="14"/>
      <c r="BTE83" s="12"/>
      <c r="BTF83" s="12"/>
      <c r="BTG83" s="12"/>
      <c r="BTH83" s="12"/>
      <c r="BTI83" s="12"/>
      <c r="BTJ83" s="12"/>
      <c r="BTK83" s="12"/>
      <c r="BTL83" s="12"/>
      <c r="BTM83" s="12"/>
      <c r="BTN83" s="12"/>
      <c r="BTO83" s="12"/>
      <c r="BTP83" s="12"/>
      <c r="BTQ83" s="11"/>
      <c r="BTR83" s="15"/>
      <c r="BTS83" s="13"/>
      <c r="BTT83" s="14"/>
      <c r="BTU83" s="14"/>
      <c r="BTV83" s="12"/>
      <c r="BTW83" s="12"/>
      <c r="BTX83" s="12"/>
      <c r="BTY83" s="12"/>
      <c r="BTZ83" s="12"/>
      <c r="BUA83" s="12"/>
      <c r="BUB83" s="12"/>
      <c r="BUC83" s="12"/>
      <c r="BUD83" s="12"/>
      <c r="BUE83" s="12"/>
      <c r="BUF83" s="12"/>
      <c r="BUG83" s="12"/>
      <c r="BUH83" s="11"/>
      <c r="BUI83" s="15"/>
      <c r="BUJ83" s="13"/>
      <c r="BUK83" s="14"/>
      <c r="BUL83" s="14"/>
      <c r="BUM83" s="12"/>
      <c r="BUN83" s="12"/>
      <c r="BUO83" s="12"/>
      <c r="BUP83" s="12"/>
      <c r="BUQ83" s="12"/>
      <c r="BUR83" s="12"/>
      <c r="BUS83" s="12"/>
      <c r="BUT83" s="12"/>
      <c r="BUU83" s="12"/>
      <c r="BUV83" s="12"/>
      <c r="BUW83" s="12"/>
      <c r="BUX83" s="12"/>
      <c r="BUY83" s="11"/>
      <c r="BUZ83" s="15"/>
      <c r="BVA83" s="13"/>
      <c r="BVB83" s="14"/>
      <c r="BVC83" s="14"/>
      <c r="BVD83" s="12"/>
      <c r="BVE83" s="12"/>
      <c r="BVF83" s="12"/>
      <c r="BVG83" s="12"/>
      <c r="BVH83" s="12"/>
      <c r="BVI83" s="12"/>
      <c r="BVJ83" s="12"/>
      <c r="BVK83" s="12"/>
      <c r="BVL83" s="12"/>
      <c r="BVM83" s="12"/>
      <c r="BVN83" s="12"/>
      <c r="BVO83" s="12"/>
      <c r="BVP83" s="11"/>
      <c r="BVQ83" s="15"/>
      <c r="BVR83" s="13"/>
      <c r="BVS83" s="14"/>
      <c r="BVT83" s="14"/>
      <c r="BVU83" s="12"/>
      <c r="BVV83" s="12"/>
      <c r="BVW83" s="12"/>
      <c r="BVX83" s="12"/>
      <c r="BVY83" s="12"/>
      <c r="BVZ83" s="12"/>
      <c r="BWA83" s="12"/>
      <c r="BWB83" s="12"/>
      <c r="BWC83" s="12"/>
      <c r="BWD83" s="12"/>
      <c r="BWE83" s="12"/>
      <c r="BWF83" s="12"/>
      <c r="BWG83" s="11"/>
      <c r="BWH83" s="15"/>
      <c r="BWI83" s="13"/>
      <c r="BWJ83" s="14"/>
      <c r="BWK83" s="14"/>
      <c r="BWL83" s="12"/>
      <c r="BWM83" s="12"/>
      <c r="BWN83" s="12"/>
      <c r="BWO83" s="12"/>
      <c r="BWP83" s="12"/>
      <c r="BWQ83" s="12"/>
      <c r="BWR83" s="12"/>
      <c r="BWS83" s="12"/>
      <c r="BWT83" s="12"/>
      <c r="BWU83" s="12"/>
      <c r="BWV83" s="12"/>
      <c r="BWW83" s="12"/>
      <c r="BWX83" s="11"/>
      <c r="BWY83" s="15"/>
      <c r="BWZ83" s="13"/>
      <c r="BXA83" s="14"/>
      <c r="BXB83" s="14"/>
      <c r="BXC83" s="12"/>
      <c r="BXD83" s="12"/>
      <c r="BXE83" s="12"/>
      <c r="BXF83" s="12"/>
      <c r="BXG83" s="12"/>
      <c r="BXH83" s="12"/>
      <c r="BXI83" s="12"/>
      <c r="BXJ83" s="12"/>
      <c r="BXK83" s="12"/>
      <c r="BXL83" s="12"/>
      <c r="BXM83" s="12"/>
      <c r="BXN83" s="12"/>
      <c r="BXO83" s="11"/>
      <c r="BXP83" s="15"/>
      <c r="BXQ83" s="13"/>
      <c r="BXR83" s="14"/>
      <c r="BXS83" s="14"/>
      <c r="BXT83" s="12"/>
      <c r="BXU83" s="12"/>
      <c r="BXV83" s="12"/>
      <c r="BXW83" s="12"/>
      <c r="BXX83" s="12"/>
      <c r="BXY83" s="12"/>
      <c r="BXZ83" s="12"/>
      <c r="BYA83" s="12"/>
      <c r="BYB83" s="12"/>
      <c r="BYC83" s="12"/>
      <c r="BYD83" s="12"/>
      <c r="BYE83" s="12"/>
      <c r="BYF83" s="11"/>
      <c r="BYG83" s="15"/>
      <c r="BYH83" s="13"/>
      <c r="BYI83" s="14"/>
      <c r="BYJ83" s="14"/>
      <c r="BYK83" s="12"/>
      <c r="BYL83" s="12"/>
      <c r="BYM83" s="12"/>
      <c r="BYN83" s="12"/>
      <c r="BYO83" s="12"/>
      <c r="BYP83" s="12"/>
      <c r="BYQ83" s="12"/>
      <c r="BYR83" s="12"/>
      <c r="BYS83" s="12"/>
      <c r="BYT83" s="12"/>
      <c r="BYU83" s="12"/>
      <c r="BYV83" s="12"/>
      <c r="BYW83" s="11"/>
      <c r="BYX83" s="15"/>
      <c r="BYY83" s="13"/>
      <c r="BYZ83" s="14"/>
      <c r="BZA83" s="14"/>
      <c r="BZB83" s="12"/>
      <c r="BZC83" s="12"/>
      <c r="BZD83" s="12"/>
      <c r="BZE83" s="12"/>
      <c r="BZF83" s="12"/>
      <c r="BZG83" s="12"/>
      <c r="BZH83" s="12"/>
      <c r="BZI83" s="12"/>
      <c r="BZJ83" s="12"/>
      <c r="BZK83" s="12"/>
      <c r="BZL83" s="12"/>
      <c r="BZM83" s="12"/>
      <c r="BZN83" s="11"/>
      <c r="BZO83" s="15"/>
      <c r="BZP83" s="13"/>
      <c r="BZQ83" s="14"/>
      <c r="BZR83" s="14"/>
      <c r="BZS83" s="12"/>
      <c r="BZT83" s="12"/>
      <c r="BZU83" s="12"/>
      <c r="BZV83" s="12"/>
      <c r="BZW83" s="12"/>
      <c r="BZX83" s="12"/>
      <c r="BZY83" s="12"/>
      <c r="BZZ83" s="12"/>
      <c r="CAA83" s="12"/>
      <c r="CAB83" s="12"/>
      <c r="CAC83" s="12"/>
      <c r="CAD83" s="12"/>
      <c r="CAE83" s="11"/>
      <c r="CAF83" s="15"/>
      <c r="CAG83" s="13"/>
      <c r="CAH83" s="14"/>
      <c r="CAI83" s="14"/>
      <c r="CAJ83" s="12"/>
      <c r="CAK83" s="12"/>
      <c r="CAL83" s="12"/>
      <c r="CAM83" s="12"/>
      <c r="CAN83" s="12"/>
      <c r="CAO83" s="12"/>
      <c r="CAP83" s="12"/>
      <c r="CAQ83" s="12"/>
      <c r="CAR83" s="12"/>
      <c r="CAS83" s="12"/>
      <c r="CAT83" s="12"/>
      <c r="CAU83" s="12"/>
      <c r="CAV83" s="11"/>
      <c r="CAW83" s="15"/>
      <c r="CAX83" s="13"/>
      <c r="CAY83" s="14"/>
      <c r="CAZ83" s="14"/>
      <c r="CBA83" s="12"/>
      <c r="CBB83" s="12"/>
      <c r="CBC83" s="12"/>
      <c r="CBD83" s="12"/>
      <c r="CBE83" s="12"/>
      <c r="CBF83" s="12"/>
      <c r="CBG83" s="12"/>
      <c r="CBH83" s="12"/>
      <c r="CBI83" s="12"/>
      <c r="CBJ83" s="12"/>
      <c r="CBK83" s="12"/>
      <c r="CBL83" s="12"/>
      <c r="CBM83" s="11"/>
      <c r="CBN83" s="15"/>
      <c r="CBO83" s="13"/>
      <c r="CBP83" s="14"/>
      <c r="CBQ83" s="14"/>
      <c r="CBR83" s="12"/>
      <c r="CBS83" s="12"/>
      <c r="CBT83" s="12"/>
      <c r="CBU83" s="12"/>
      <c r="CBV83" s="12"/>
      <c r="CBW83" s="12"/>
      <c r="CBX83" s="12"/>
      <c r="CBY83" s="12"/>
      <c r="CBZ83" s="12"/>
      <c r="CCA83" s="12"/>
      <c r="CCB83" s="12"/>
      <c r="CCC83" s="12"/>
      <c r="CCD83" s="11"/>
      <c r="CCE83" s="15"/>
      <c r="CCF83" s="13"/>
      <c r="CCG83" s="14"/>
      <c r="CCH83" s="14"/>
      <c r="CCI83" s="12"/>
      <c r="CCJ83" s="12"/>
      <c r="CCK83" s="12"/>
      <c r="CCL83" s="12"/>
      <c r="CCM83" s="12"/>
      <c r="CCN83" s="12"/>
      <c r="CCO83" s="12"/>
      <c r="CCP83" s="12"/>
      <c r="CCQ83" s="12"/>
      <c r="CCR83" s="12"/>
      <c r="CCS83" s="12"/>
      <c r="CCT83" s="12"/>
      <c r="CCU83" s="11"/>
      <c r="CCV83" s="15"/>
      <c r="CCW83" s="13"/>
      <c r="CCX83" s="14"/>
      <c r="CCY83" s="14"/>
      <c r="CCZ83" s="12"/>
      <c r="CDA83" s="12"/>
      <c r="CDB83" s="12"/>
      <c r="CDC83" s="12"/>
      <c r="CDD83" s="12"/>
      <c r="CDE83" s="12"/>
      <c r="CDF83" s="12"/>
      <c r="CDG83" s="12"/>
      <c r="CDH83" s="12"/>
      <c r="CDI83" s="12"/>
      <c r="CDJ83" s="12"/>
      <c r="CDK83" s="12"/>
      <c r="CDL83" s="11"/>
      <c r="CDM83" s="15"/>
      <c r="CDN83" s="13"/>
      <c r="CDO83" s="14"/>
      <c r="CDP83" s="14"/>
      <c r="CDQ83" s="12"/>
      <c r="CDR83" s="12"/>
      <c r="CDS83" s="12"/>
      <c r="CDT83" s="12"/>
      <c r="CDU83" s="12"/>
      <c r="CDV83" s="12"/>
      <c r="CDW83" s="12"/>
      <c r="CDX83" s="12"/>
      <c r="CDY83" s="12"/>
      <c r="CDZ83" s="12"/>
      <c r="CEA83" s="12"/>
      <c r="CEB83" s="12"/>
      <c r="CEC83" s="11"/>
      <c r="CED83" s="15"/>
      <c r="CEE83" s="13"/>
      <c r="CEF83" s="14"/>
      <c r="CEG83" s="14"/>
      <c r="CEH83" s="12"/>
      <c r="CEI83" s="12"/>
      <c r="CEJ83" s="12"/>
      <c r="CEK83" s="12"/>
      <c r="CEL83" s="12"/>
      <c r="CEM83" s="12"/>
      <c r="CEN83" s="12"/>
      <c r="CEO83" s="12"/>
      <c r="CEP83" s="12"/>
      <c r="CEQ83" s="12"/>
      <c r="CER83" s="12"/>
      <c r="CES83" s="12"/>
      <c r="CET83" s="11"/>
      <c r="CEU83" s="15"/>
      <c r="CEV83" s="13"/>
      <c r="CEW83" s="14"/>
      <c r="CEX83" s="14"/>
      <c r="CEY83" s="12"/>
      <c r="CEZ83" s="12"/>
      <c r="CFA83" s="12"/>
      <c r="CFB83" s="12"/>
      <c r="CFC83" s="12"/>
      <c r="CFD83" s="12"/>
      <c r="CFE83" s="12"/>
      <c r="CFF83" s="12"/>
      <c r="CFG83" s="12"/>
      <c r="CFH83" s="12"/>
      <c r="CFI83" s="12"/>
      <c r="CFJ83" s="12"/>
      <c r="CFK83" s="11"/>
      <c r="CFL83" s="15"/>
      <c r="CFM83" s="13"/>
      <c r="CFN83" s="14"/>
      <c r="CFO83" s="14"/>
      <c r="CFP83" s="12"/>
      <c r="CFQ83" s="12"/>
      <c r="CFR83" s="12"/>
      <c r="CFS83" s="12"/>
      <c r="CFT83" s="12"/>
      <c r="CFU83" s="12"/>
      <c r="CFV83" s="12"/>
      <c r="CFW83" s="12"/>
      <c r="CFX83" s="12"/>
      <c r="CFY83" s="12"/>
      <c r="CFZ83" s="12"/>
      <c r="CGA83" s="12"/>
      <c r="CGB83" s="11"/>
      <c r="CGC83" s="15"/>
      <c r="CGD83" s="13"/>
      <c r="CGE83" s="14"/>
      <c r="CGF83" s="14"/>
      <c r="CGG83" s="12"/>
      <c r="CGH83" s="12"/>
      <c r="CGI83" s="12"/>
      <c r="CGJ83" s="12"/>
      <c r="CGK83" s="12"/>
      <c r="CGL83" s="12"/>
      <c r="CGM83" s="12"/>
      <c r="CGN83" s="12"/>
      <c r="CGO83" s="12"/>
      <c r="CGP83" s="12"/>
      <c r="CGQ83" s="12"/>
      <c r="CGR83" s="12"/>
      <c r="CGS83" s="11"/>
      <c r="CGT83" s="15"/>
      <c r="CGU83" s="13"/>
      <c r="CGV83" s="14"/>
      <c r="CGW83" s="14"/>
      <c r="CGX83" s="12"/>
      <c r="CGY83" s="12"/>
      <c r="CGZ83" s="12"/>
      <c r="CHA83" s="12"/>
      <c r="CHB83" s="12"/>
      <c r="CHC83" s="12"/>
      <c r="CHD83" s="12"/>
      <c r="CHE83" s="12"/>
      <c r="CHF83" s="12"/>
      <c r="CHG83" s="12"/>
      <c r="CHH83" s="12"/>
      <c r="CHI83" s="12"/>
      <c r="CHJ83" s="11"/>
      <c r="CHK83" s="15"/>
      <c r="CHL83" s="13"/>
      <c r="CHM83" s="14"/>
      <c r="CHN83" s="14"/>
      <c r="CHO83" s="12"/>
      <c r="CHP83" s="12"/>
      <c r="CHQ83" s="12"/>
      <c r="CHR83" s="12"/>
      <c r="CHS83" s="12"/>
      <c r="CHT83" s="12"/>
      <c r="CHU83" s="12"/>
      <c r="CHV83" s="12"/>
      <c r="CHW83" s="12"/>
      <c r="CHX83" s="12"/>
      <c r="CHY83" s="12"/>
      <c r="CHZ83" s="12"/>
      <c r="CIA83" s="11"/>
      <c r="CIB83" s="15"/>
      <c r="CIC83" s="13"/>
      <c r="CID83" s="14"/>
      <c r="CIE83" s="14"/>
      <c r="CIF83" s="12"/>
      <c r="CIG83" s="12"/>
      <c r="CIH83" s="12"/>
      <c r="CII83" s="12"/>
      <c r="CIJ83" s="12"/>
      <c r="CIK83" s="12"/>
      <c r="CIL83" s="12"/>
      <c r="CIM83" s="12"/>
      <c r="CIN83" s="12"/>
      <c r="CIO83" s="12"/>
      <c r="CIP83" s="12"/>
      <c r="CIQ83" s="12"/>
      <c r="CIR83" s="11"/>
      <c r="CIS83" s="15"/>
      <c r="CIT83" s="13"/>
      <c r="CIU83" s="14"/>
      <c r="CIV83" s="14"/>
      <c r="CIW83" s="12"/>
      <c r="CIX83" s="12"/>
      <c r="CIY83" s="12"/>
      <c r="CIZ83" s="12"/>
      <c r="CJA83" s="12"/>
      <c r="CJB83" s="12"/>
      <c r="CJC83" s="12"/>
      <c r="CJD83" s="12"/>
      <c r="CJE83" s="12"/>
      <c r="CJF83" s="12"/>
      <c r="CJG83" s="12"/>
      <c r="CJH83" s="12"/>
      <c r="CJI83" s="11"/>
      <c r="CJJ83" s="15"/>
      <c r="CJK83" s="13"/>
      <c r="CJL83" s="14"/>
      <c r="CJM83" s="14"/>
      <c r="CJN83" s="12"/>
      <c r="CJO83" s="12"/>
      <c r="CJP83" s="12"/>
      <c r="CJQ83" s="12"/>
      <c r="CJR83" s="12"/>
      <c r="CJS83" s="12"/>
      <c r="CJT83" s="12"/>
      <c r="CJU83" s="12"/>
      <c r="CJV83" s="12"/>
      <c r="CJW83" s="12"/>
      <c r="CJX83" s="12"/>
      <c r="CJY83" s="12"/>
      <c r="CJZ83" s="11"/>
      <c r="CKA83" s="15"/>
      <c r="CKB83" s="13"/>
      <c r="CKC83" s="14"/>
      <c r="CKD83" s="14"/>
      <c r="CKE83" s="12"/>
      <c r="CKF83" s="12"/>
      <c r="CKG83" s="12"/>
      <c r="CKH83" s="12"/>
      <c r="CKI83" s="12"/>
      <c r="CKJ83" s="12"/>
      <c r="CKK83" s="12"/>
      <c r="CKL83" s="12"/>
      <c r="CKM83" s="12"/>
      <c r="CKN83" s="12"/>
      <c r="CKO83" s="12"/>
      <c r="CKP83" s="12"/>
      <c r="CKQ83" s="11"/>
      <c r="CKR83" s="15"/>
      <c r="CKS83" s="13"/>
      <c r="CKT83" s="14"/>
      <c r="CKU83" s="14"/>
      <c r="CKV83" s="12"/>
      <c r="CKW83" s="12"/>
      <c r="CKX83" s="12"/>
      <c r="CKY83" s="12"/>
      <c r="CKZ83" s="12"/>
      <c r="CLA83" s="12"/>
      <c r="CLB83" s="12"/>
      <c r="CLC83" s="12"/>
      <c r="CLD83" s="12"/>
      <c r="CLE83" s="12"/>
      <c r="CLF83" s="12"/>
      <c r="CLG83" s="12"/>
      <c r="CLH83" s="11"/>
      <c r="CLI83" s="15"/>
      <c r="CLJ83" s="13"/>
      <c r="CLK83" s="14"/>
      <c r="CLL83" s="14"/>
      <c r="CLM83" s="12"/>
      <c r="CLN83" s="12"/>
      <c r="CLO83" s="12"/>
      <c r="CLP83" s="12"/>
      <c r="CLQ83" s="12"/>
      <c r="CLR83" s="12"/>
      <c r="CLS83" s="12"/>
      <c r="CLT83" s="12"/>
      <c r="CLU83" s="12"/>
      <c r="CLV83" s="12"/>
      <c r="CLW83" s="12"/>
      <c r="CLX83" s="12"/>
      <c r="CLY83" s="11"/>
      <c r="CLZ83" s="15"/>
      <c r="CMA83" s="13"/>
      <c r="CMB83" s="14"/>
      <c r="CMC83" s="14"/>
      <c r="CMD83" s="12"/>
      <c r="CME83" s="12"/>
      <c r="CMF83" s="12"/>
      <c r="CMG83" s="12"/>
      <c r="CMH83" s="12"/>
      <c r="CMI83" s="12"/>
      <c r="CMJ83" s="12"/>
      <c r="CMK83" s="12"/>
      <c r="CML83" s="12"/>
      <c r="CMM83" s="12"/>
      <c r="CMN83" s="12"/>
      <c r="CMO83" s="12"/>
      <c r="CMP83" s="11"/>
      <c r="CMQ83" s="15"/>
      <c r="CMR83" s="13"/>
      <c r="CMS83" s="14"/>
      <c r="CMT83" s="14"/>
      <c r="CMU83" s="12"/>
      <c r="CMV83" s="12"/>
      <c r="CMW83" s="12"/>
      <c r="CMX83" s="12"/>
      <c r="CMY83" s="12"/>
      <c r="CMZ83" s="12"/>
      <c r="CNA83" s="12"/>
      <c r="CNB83" s="12"/>
      <c r="CNC83" s="12"/>
      <c r="CND83" s="12"/>
      <c r="CNE83" s="12"/>
      <c r="CNF83" s="12"/>
      <c r="CNG83" s="11"/>
      <c r="CNH83" s="15"/>
      <c r="CNI83" s="13"/>
      <c r="CNJ83" s="14"/>
      <c r="CNK83" s="14"/>
      <c r="CNL83" s="12"/>
      <c r="CNM83" s="12"/>
      <c r="CNN83" s="12"/>
      <c r="CNO83" s="12"/>
      <c r="CNP83" s="12"/>
      <c r="CNQ83" s="12"/>
      <c r="CNR83" s="12"/>
      <c r="CNS83" s="12"/>
      <c r="CNT83" s="12"/>
      <c r="CNU83" s="12"/>
      <c r="CNV83" s="12"/>
      <c r="CNW83" s="12"/>
      <c r="CNX83" s="11"/>
      <c r="CNY83" s="15"/>
      <c r="CNZ83" s="13"/>
      <c r="COA83" s="14"/>
      <c r="COB83" s="14"/>
      <c r="COC83" s="12"/>
      <c r="COD83" s="12"/>
      <c r="COE83" s="12"/>
      <c r="COF83" s="12"/>
      <c r="COG83" s="12"/>
      <c r="COH83" s="12"/>
      <c r="COI83" s="12"/>
      <c r="COJ83" s="12"/>
      <c r="COK83" s="12"/>
      <c r="COL83" s="12"/>
      <c r="COM83" s="12"/>
      <c r="CON83" s="12"/>
      <c r="COO83" s="11"/>
      <c r="COP83" s="15"/>
      <c r="COQ83" s="13"/>
      <c r="COR83" s="14"/>
      <c r="COS83" s="14"/>
      <c r="COT83" s="12"/>
      <c r="COU83" s="12"/>
      <c r="COV83" s="12"/>
      <c r="COW83" s="12"/>
      <c r="COX83" s="12"/>
      <c r="COY83" s="12"/>
      <c r="COZ83" s="12"/>
      <c r="CPA83" s="12"/>
      <c r="CPB83" s="12"/>
      <c r="CPC83" s="12"/>
      <c r="CPD83" s="12"/>
      <c r="CPE83" s="12"/>
      <c r="CPF83" s="11"/>
      <c r="CPG83" s="15"/>
      <c r="CPH83" s="13"/>
      <c r="CPI83" s="14"/>
      <c r="CPJ83" s="14"/>
      <c r="CPK83" s="12"/>
      <c r="CPL83" s="12"/>
      <c r="CPM83" s="12"/>
      <c r="CPN83" s="12"/>
      <c r="CPO83" s="12"/>
      <c r="CPP83" s="12"/>
      <c r="CPQ83" s="12"/>
      <c r="CPR83" s="12"/>
      <c r="CPS83" s="12"/>
      <c r="CPT83" s="12"/>
      <c r="CPU83" s="12"/>
      <c r="CPV83" s="12"/>
      <c r="CPW83" s="11"/>
      <c r="CPX83" s="15"/>
      <c r="CPY83" s="13"/>
      <c r="CPZ83" s="14"/>
      <c r="CQA83" s="14"/>
      <c r="CQB83" s="12"/>
      <c r="CQC83" s="12"/>
      <c r="CQD83" s="12"/>
      <c r="CQE83" s="12"/>
      <c r="CQF83" s="12"/>
      <c r="CQG83" s="12"/>
      <c r="CQH83" s="12"/>
      <c r="CQI83" s="12"/>
      <c r="CQJ83" s="12"/>
      <c r="CQK83" s="12"/>
      <c r="CQL83" s="12"/>
      <c r="CQM83" s="12"/>
      <c r="CQN83" s="11"/>
      <c r="CQO83" s="15"/>
      <c r="CQP83" s="13"/>
      <c r="CQQ83" s="14"/>
      <c r="CQR83" s="14"/>
      <c r="CQS83" s="12"/>
      <c r="CQT83" s="12"/>
      <c r="CQU83" s="12"/>
      <c r="CQV83" s="12"/>
      <c r="CQW83" s="12"/>
      <c r="CQX83" s="12"/>
      <c r="CQY83" s="12"/>
      <c r="CQZ83" s="12"/>
      <c r="CRA83" s="12"/>
      <c r="CRB83" s="12"/>
      <c r="CRC83" s="12"/>
      <c r="CRD83" s="12"/>
      <c r="CRE83" s="11"/>
      <c r="CRF83" s="15"/>
      <c r="CRG83" s="13"/>
      <c r="CRH83" s="14"/>
      <c r="CRI83" s="14"/>
      <c r="CRJ83" s="12"/>
      <c r="CRK83" s="12"/>
      <c r="CRL83" s="12"/>
      <c r="CRM83" s="12"/>
      <c r="CRN83" s="12"/>
      <c r="CRO83" s="12"/>
      <c r="CRP83" s="12"/>
      <c r="CRQ83" s="12"/>
      <c r="CRR83" s="12"/>
      <c r="CRS83" s="12"/>
      <c r="CRT83" s="12"/>
      <c r="CRU83" s="12"/>
      <c r="CRV83" s="11"/>
      <c r="CRW83" s="15"/>
      <c r="CRX83" s="13"/>
      <c r="CRY83" s="14"/>
      <c r="CRZ83" s="14"/>
      <c r="CSA83" s="12"/>
      <c r="CSB83" s="12"/>
      <c r="CSC83" s="12"/>
      <c r="CSD83" s="12"/>
      <c r="CSE83" s="12"/>
      <c r="CSF83" s="12"/>
      <c r="CSG83" s="12"/>
      <c r="CSH83" s="12"/>
      <c r="CSI83" s="12"/>
      <c r="CSJ83" s="12"/>
      <c r="CSK83" s="12"/>
      <c r="CSL83" s="12"/>
      <c r="CSM83" s="11"/>
      <c r="CSN83" s="15"/>
      <c r="CSO83" s="13"/>
      <c r="CSP83" s="14"/>
      <c r="CSQ83" s="14"/>
      <c r="CSR83" s="12"/>
      <c r="CSS83" s="12"/>
      <c r="CST83" s="12"/>
      <c r="CSU83" s="12"/>
      <c r="CSV83" s="12"/>
      <c r="CSW83" s="12"/>
      <c r="CSX83" s="12"/>
      <c r="CSY83" s="12"/>
      <c r="CSZ83" s="12"/>
      <c r="CTA83" s="12"/>
      <c r="CTB83" s="12"/>
      <c r="CTC83" s="12"/>
      <c r="CTD83" s="11"/>
      <c r="CTE83" s="15"/>
      <c r="CTF83" s="13"/>
      <c r="CTG83" s="14"/>
      <c r="CTH83" s="14"/>
      <c r="CTI83" s="12"/>
      <c r="CTJ83" s="12"/>
      <c r="CTK83" s="12"/>
      <c r="CTL83" s="12"/>
      <c r="CTM83" s="12"/>
      <c r="CTN83" s="12"/>
      <c r="CTO83" s="12"/>
      <c r="CTP83" s="12"/>
      <c r="CTQ83" s="12"/>
      <c r="CTR83" s="12"/>
      <c r="CTS83" s="12"/>
      <c r="CTT83" s="12"/>
      <c r="CTU83" s="11"/>
      <c r="CTV83" s="15"/>
      <c r="CTW83" s="13"/>
      <c r="CTX83" s="14"/>
      <c r="CTY83" s="14"/>
      <c r="CTZ83" s="12"/>
      <c r="CUA83" s="12"/>
      <c r="CUB83" s="12"/>
      <c r="CUC83" s="12"/>
      <c r="CUD83" s="12"/>
      <c r="CUE83" s="12"/>
      <c r="CUF83" s="12"/>
      <c r="CUG83" s="12"/>
      <c r="CUH83" s="12"/>
      <c r="CUI83" s="12"/>
      <c r="CUJ83" s="12"/>
      <c r="CUK83" s="12"/>
      <c r="CUL83" s="11"/>
      <c r="CUM83" s="15"/>
      <c r="CUN83" s="13"/>
      <c r="CUO83" s="14"/>
      <c r="CUP83" s="14"/>
      <c r="CUQ83" s="12"/>
      <c r="CUR83" s="12"/>
      <c r="CUS83" s="12"/>
      <c r="CUT83" s="12"/>
      <c r="CUU83" s="12"/>
      <c r="CUV83" s="12"/>
      <c r="CUW83" s="12"/>
      <c r="CUX83" s="12"/>
      <c r="CUY83" s="12"/>
      <c r="CUZ83" s="12"/>
      <c r="CVA83" s="12"/>
      <c r="CVB83" s="12"/>
      <c r="CVC83" s="11"/>
      <c r="CVD83" s="15"/>
      <c r="CVE83" s="13"/>
      <c r="CVF83" s="14"/>
      <c r="CVG83" s="14"/>
      <c r="CVH83" s="12"/>
      <c r="CVI83" s="12"/>
      <c r="CVJ83" s="12"/>
      <c r="CVK83" s="12"/>
      <c r="CVL83" s="12"/>
      <c r="CVM83" s="12"/>
      <c r="CVN83" s="12"/>
      <c r="CVO83" s="12"/>
      <c r="CVP83" s="12"/>
      <c r="CVQ83" s="12"/>
      <c r="CVR83" s="12"/>
      <c r="CVS83" s="12"/>
      <c r="CVT83" s="11"/>
      <c r="CVU83" s="15"/>
      <c r="CVV83" s="13"/>
      <c r="CVW83" s="14"/>
      <c r="CVX83" s="14"/>
      <c r="CVY83" s="12"/>
      <c r="CVZ83" s="12"/>
      <c r="CWA83" s="12"/>
      <c r="CWB83" s="12"/>
      <c r="CWC83" s="12"/>
      <c r="CWD83" s="12"/>
      <c r="CWE83" s="12"/>
      <c r="CWF83" s="12"/>
      <c r="CWG83" s="12"/>
      <c r="CWH83" s="12"/>
      <c r="CWI83" s="12"/>
      <c r="CWJ83" s="12"/>
      <c r="CWK83" s="11"/>
      <c r="CWL83" s="15"/>
      <c r="CWM83" s="13"/>
      <c r="CWN83" s="14"/>
      <c r="CWO83" s="14"/>
      <c r="CWP83" s="12"/>
      <c r="CWQ83" s="12"/>
      <c r="CWR83" s="12"/>
      <c r="CWS83" s="12"/>
      <c r="CWT83" s="12"/>
      <c r="CWU83" s="12"/>
      <c r="CWV83" s="12"/>
      <c r="CWW83" s="12"/>
      <c r="CWX83" s="12"/>
      <c r="CWY83" s="12"/>
      <c r="CWZ83" s="12"/>
      <c r="CXA83" s="12"/>
      <c r="CXB83" s="11"/>
      <c r="CXC83" s="15"/>
      <c r="CXD83" s="13"/>
      <c r="CXE83" s="14"/>
      <c r="CXF83" s="14"/>
      <c r="CXG83" s="12"/>
      <c r="CXH83" s="12"/>
      <c r="CXI83" s="12"/>
      <c r="CXJ83" s="12"/>
      <c r="CXK83" s="12"/>
      <c r="CXL83" s="12"/>
      <c r="CXM83" s="12"/>
      <c r="CXN83" s="12"/>
      <c r="CXO83" s="12"/>
      <c r="CXP83" s="12"/>
      <c r="CXQ83" s="12"/>
      <c r="CXR83" s="12"/>
      <c r="CXS83" s="11"/>
      <c r="CXT83" s="15"/>
      <c r="CXU83" s="13"/>
      <c r="CXV83" s="14"/>
      <c r="CXW83" s="14"/>
      <c r="CXX83" s="12"/>
      <c r="CXY83" s="12"/>
      <c r="CXZ83" s="12"/>
      <c r="CYA83" s="12"/>
      <c r="CYB83" s="12"/>
      <c r="CYC83" s="12"/>
      <c r="CYD83" s="12"/>
      <c r="CYE83" s="12"/>
      <c r="CYF83" s="12"/>
      <c r="CYG83" s="12"/>
      <c r="CYH83" s="12"/>
      <c r="CYI83" s="12"/>
      <c r="CYJ83" s="11"/>
      <c r="CYK83" s="15"/>
      <c r="CYL83" s="13"/>
      <c r="CYM83" s="14"/>
      <c r="CYN83" s="14"/>
      <c r="CYO83" s="12"/>
      <c r="CYP83" s="12"/>
      <c r="CYQ83" s="12"/>
      <c r="CYR83" s="12"/>
      <c r="CYS83" s="12"/>
      <c r="CYT83" s="12"/>
      <c r="CYU83" s="12"/>
      <c r="CYV83" s="12"/>
      <c r="CYW83" s="12"/>
      <c r="CYX83" s="12"/>
      <c r="CYY83" s="12"/>
      <c r="CYZ83" s="12"/>
      <c r="CZA83" s="11"/>
      <c r="CZB83" s="15"/>
      <c r="CZC83" s="13"/>
      <c r="CZD83" s="14"/>
      <c r="CZE83" s="14"/>
      <c r="CZF83" s="12"/>
      <c r="CZG83" s="12"/>
      <c r="CZH83" s="12"/>
      <c r="CZI83" s="12"/>
      <c r="CZJ83" s="12"/>
      <c r="CZK83" s="12"/>
      <c r="CZL83" s="12"/>
      <c r="CZM83" s="12"/>
      <c r="CZN83" s="12"/>
      <c r="CZO83" s="12"/>
      <c r="CZP83" s="12"/>
      <c r="CZQ83" s="12"/>
      <c r="CZR83" s="11"/>
      <c r="CZS83" s="15"/>
      <c r="CZT83" s="13"/>
      <c r="CZU83" s="14"/>
      <c r="CZV83" s="14"/>
      <c r="CZW83" s="12"/>
      <c r="CZX83" s="12"/>
      <c r="CZY83" s="12"/>
      <c r="CZZ83" s="12"/>
      <c r="DAA83" s="12"/>
      <c r="DAB83" s="12"/>
      <c r="DAC83" s="12"/>
      <c r="DAD83" s="12"/>
      <c r="DAE83" s="12"/>
      <c r="DAF83" s="12"/>
      <c r="DAG83" s="12"/>
      <c r="DAH83" s="12"/>
      <c r="DAI83" s="11"/>
      <c r="DAJ83" s="15"/>
      <c r="DAK83" s="13"/>
      <c r="DAL83" s="14"/>
      <c r="DAM83" s="14"/>
      <c r="DAN83" s="12"/>
      <c r="DAO83" s="12"/>
      <c r="DAP83" s="12"/>
      <c r="DAQ83" s="12"/>
      <c r="DAR83" s="12"/>
      <c r="DAS83" s="12"/>
      <c r="DAT83" s="12"/>
      <c r="DAU83" s="12"/>
      <c r="DAV83" s="12"/>
      <c r="DAW83" s="12"/>
      <c r="DAX83" s="12"/>
      <c r="DAY83" s="12"/>
      <c r="DAZ83" s="11"/>
      <c r="DBA83" s="15"/>
      <c r="DBB83" s="13"/>
      <c r="DBC83" s="14"/>
      <c r="DBD83" s="14"/>
      <c r="DBE83" s="12"/>
      <c r="DBF83" s="12"/>
      <c r="DBG83" s="12"/>
      <c r="DBH83" s="12"/>
      <c r="DBI83" s="12"/>
      <c r="DBJ83" s="12"/>
      <c r="DBK83" s="12"/>
      <c r="DBL83" s="12"/>
      <c r="DBM83" s="12"/>
      <c r="DBN83" s="12"/>
      <c r="DBO83" s="12"/>
      <c r="DBP83" s="12"/>
      <c r="DBQ83" s="11"/>
      <c r="DBR83" s="15"/>
      <c r="DBS83" s="13"/>
      <c r="DBT83" s="14"/>
      <c r="DBU83" s="14"/>
      <c r="DBV83" s="12"/>
      <c r="DBW83" s="12"/>
      <c r="DBX83" s="12"/>
      <c r="DBY83" s="12"/>
      <c r="DBZ83" s="12"/>
      <c r="DCA83" s="12"/>
      <c r="DCB83" s="12"/>
      <c r="DCC83" s="12"/>
      <c r="DCD83" s="12"/>
      <c r="DCE83" s="12"/>
      <c r="DCF83" s="12"/>
      <c r="DCG83" s="12"/>
      <c r="DCH83" s="11"/>
      <c r="DCI83" s="15"/>
      <c r="DCJ83" s="13"/>
      <c r="DCK83" s="14"/>
      <c r="DCL83" s="14"/>
      <c r="DCM83" s="12"/>
      <c r="DCN83" s="12"/>
      <c r="DCO83" s="12"/>
      <c r="DCP83" s="12"/>
      <c r="DCQ83" s="12"/>
      <c r="DCR83" s="12"/>
      <c r="DCS83" s="12"/>
      <c r="DCT83" s="12"/>
      <c r="DCU83" s="12"/>
      <c r="DCV83" s="12"/>
      <c r="DCW83" s="12"/>
      <c r="DCX83" s="12"/>
      <c r="DCY83" s="11"/>
      <c r="DCZ83" s="15"/>
      <c r="DDA83" s="13"/>
      <c r="DDB83" s="14"/>
      <c r="DDC83" s="14"/>
      <c r="DDD83" s="12"/>
      <c r="DDE83" s="12"/>
      <c r="DDF83" s="12"/>
      <c r="DDG83" s="12"/>
      <c r="DDH83" s="12"/>
      <c r="DDI83" s="12"/>
      <c r="DDJ83" s="12"/>
      <c r="DDK83" s="12"/>
      <c r="DDL83" s="12"/>
      <c r="DDM83" s="12"/>
      <c r="DDN83" s="12"/>
      <c r="DDO83" s="12"/>
      <c r="DDP83" s="11"/>
      <c r="DDQ83" s="15"/>
      <c r="DDR83" s="13"/>
      <c r="DDS83" s="14"/>
      <c r="DDT83" s="14"/>
      <c r="DDU83" s="12"/>
      <c r="DDV83" s="12"/>
      <c r="DDW83" s="12"/>
      <c r="DDX83" s="12"/>
      <c r="DDY83" s="12"/>
      <c r="DDZ83" s="12"/>
      <c r="DEA83" s="12"/>
      <c r="DEB83" s="12"/>
      <c r="DEC83" s="12"/>
      <c r="DED83" s="12"/>
      <c r="DEE83" s="12"/>
      <c r="DEF83" s="12"/>
      <c r="DEG83" s="11"/>
      <c r="DEH83" s="15"/>
      <c r="DEI83" s="13"/>
      <c r="DEJ83" s="14"/>
      <c r="DEK83" s="14"/>
      <c r="DEL83" s="12"/>
      <c r="DEM83" s="12"/>
      <c r="DEN83" s="12"/>
      <c r="DEO83" s="12"/>
      <c r="DEP83" s="12"/>
      <c r="DEQ83" s="12"/>
      <c r="DER83" s="12"/>
      <c r="DES83" s="12"/>
      <c r="DET83" s="12"/>
      <c r="DEU83" s="12"/>
      <c r="DEV83" s="12"/>
      <c r="DEW83" s="12"/>
      <c r="DEX83" s="11"/>
      <c r="DEY83" s="15"/>
      <c r="DEZ83" s="13"/>
      <c r="DFA83" s="14"/>
      <c r="DFB83" s="14"/>
      <c r="DFC83" s="12"/>
      <c r="DFD83" s="12"/>
      <c r="DFE83" s="12"/>
      <c r="DFF83" s="12"/>
      <c r="DFG83" s="12"/>
      <c r="DFH83" s="12"/>
      <c r="DFI83" s="12"/>
      <c r="DFJ83" s="12"/>
      <c r="DFK83" s="12"/>
      <c r="DFL83" s="12"/>
      <c r="DFM83" s="12"/>
      <c r="DFN83" s="12"/>
      <c r="DFO83" s="11"/>
      <c r="DFP83" s="15"/>
      <c r="DFQ83" s="13"/>
      <c r="DFR83" s="14"/>
      <c r="DFS83" s="14"/>
      <c r="DFT83" s="12"/>
      <c r="DFU83" s="12"/>
      <c r="DFV83" s="12"/>
      <c r="DFW83" s="12"/>
      <c r="DFX83" s="12"/>
      <c r="DFY83" s="12"/>
      <c r="DFZ83" s="12"/>
      <c r="DGA83" s="12"/>
      <c r="DGB83" s="12"/>
      <c r="DGC83" s="12"/>
      <c r="DGD83" s="12"/>
      <c r="DGE83" s="12"/>
      <c r="DGF83" s="11"/>
      <c r="DGG83" s="15"/>
      <c r="DGH83" s="13"/>
      <c r="DGI83" s="14"/>
      <c r="DGJ83" s="14"/>
      <c r="DGK83" s="12"/>
      <c r="DGL83" s="12"/>
      <c r="DGM83" s="12"/>
      <c r="DGN83" s="12"/>
      <c r="DGO83" s="12"/>
      <c r="DGP83" s="12"/>
      <c r="DGQ83" s="12"/>
      <c r="DGR83" s="12"/>
      <c r="DGS83" s="12"/>
      <c r="DGT83" s="12"/>
      <c r="DGU83" s="12"/>
      <c r="DGV83" s="12"/>
      <c r="DGW83" s="11"/>
      <c r="DGX83" s="15"/>
      <c r="DGY83" s="13"/>
      <c r="DGZ83" s="14"/>
      <c r="DHA83" s="14"/>
      <c r="DHB83" s="12"/>
      <c r="DHC83" s="12"/>
      <c r="DHD83" s="12"/>
      <c r="DHE83" s="12"/>
      <c r="DHF83" s="12"/>
      <c r="DHG83" s="12"/>
      <c r="DHH83" s="12"/>
      <c r="DHI83" s="12"/>
      <c r="DHJ83" s="12"/>
      <c r="DHK83" s="12"/>
      <c r="DHL83" s="12"/>
      <c r="DHM83" s="12"/>
      <c r="DHN83" s="11"/>
      <c r="DHO83" s="15"/>
      <c r="DHP83" s="13"/>
      <c r="DHQ83" s="14"/>
      <c r="DHR83" s="14"/>
      <c r="DHS83" s="12"/>
      <c r="DHT83" s="12"/>
      <c r="DHU83" s="12"/>
      <c r="DHV83" s="12"/>
      <c r="DHW83" s="12"/>
      <c r="DHX83" s="12"/>
      <c r="DHY83" s="12"/>
      <c r="DHZ83" s="12"/>
      <c r="DIA83" s="12"/>
      <c r="DIB83" s="12"/>
      <c r="DIC83" s="12"/>
      <c r="DID83" s="12"/>
      <c r="DIE83" s="11"/>
      <c r="DIF83" s="15"/>
      <c r="DIG83" s="13"/>
      <c r="DIH83" s="14"/>
      <c r="DII83" s="14"/>
      <c r="DIJ83" s="12"/>
      <c r="DIK83" s="12"/>
      <c r="DIL83" s="12"/>
      <c r="DIM83" s="12"/>
      <c r="DIN83" s="12"/>
      <c r="DIO83" s="12"/>
      <c r="DIP83" s="12"/>
      <c r="DIQ83" s="12"/>
      <c r="DIR83" s="12"/>
      <c r="DIS83" s="12"/>
      <c r="DIT83" s="12"/>
      <c r="DIU83" s="12"/>
      <c r="DIV83" s="11"/>
      <c r="DIW83" s="15"/>
      <c r="DIX83" s="13"/>
      <c r="DIY83" s="14"/>
      <c r="DIZ83" s="14"/>
      <c r="DJA83" s="12"/>
      <c r="DJB83" s="12"/>
      <c r="DJC83" s="12"/>
      <c r="DJD83" s="12"/>
      <c r="DJE83" s="12"/>
      <c r="DJF83" s="12"/>
      <c r="DJG83" s="12"/>
      <c r="DJH83" s="12"/>
      <c r="DJI83" s="12"/>
      <c r="DJJ83" s="12"/>
      <c r="DJK83" s="12"/>
      <c r="DJL83" s="12"/>
      <c r="DJM83" s="11"/>
      <c r="DJN83" s="15"/>
      <c r="DJO83" s="13"/>
      <c r="DJP83" s="14"/>
      <c r="DJQ83" s="14"/>
      <c r="DJR83" s="12"/>
      <c r="DJS83" s="12"/>
      <c r="DJT83" s="12"/>
      <c r="DJU83" s="12"/>
      <c r="DJV83" s="12"/>
      <c r="DJW83" s="12"/>
      <c r="DJX83" s="12"/>
      <c r="DJY83" s="12"/>
      <c r="DJZ83" s="12"/>
      <c r="DKA83" s="12"/>
      <c r="DKB83" s="12"/>
      <c r="DKC83" s="12"/>
      <c r="DKD83" s="11"/>
      <c r="DKE83" s="15"/>
      <c r="DKF83" s="13"/>
      <c r="DKG83" s="14"/>
      <c r="DKH83" s="14"/>
      <c r="DKI83" s="12"/>
      <c r="DKJ83" s="12"/>
      <c r="DKK83" s="12"/>
      <c r="DKL83" s="12"/>
      <c r="DKM83" s="12"/>
      <c r="DKN83" s="12"/>
      <c r="DKO83" s="12"/>
      <c r="DKP83" s="12"/>
      <c r="DKQ83" s="12"/>
      <c r="DKR83" s="12"/>
      <c r="DKS83" s="12"/>
      <c r="DKT83" s="12"/>
      <c r="DKU83" s="11"/>
      <c r="DKV83" s="15"/>
      <c r="DKW83" s="13"/>
      <c r="DKX83" s="14"/>
      <c r="DKY83" s="14"/>
      <c r="DKZ83" s="12"/>
      <c r="DLA83" s="12"/>
      <c r="DLB83" s="12"/>
      <c r="DLC83" s="12"/>
      <c r="DLD83" s="12"/>
      <c r="DLE83" s="12"/>
      <c r="DLF83" s="12"/>
      <c r="DLG83" s="12"/>
      <c r="DLH83" s="12"/>
      <c r="DLI83" s="12"/>
      <c r="DLJ83" s="12"/>
      <c r="DLK83" s="12"/>
      <c r="DLL83" s="11"/>
      <c r="DLM83" s="15"/>
      <c r="DLN83" s="13"/>
      <c r="DLO83" s="14"/>
      <c r="DLP83" s="14"/>
      <c r="DLQ83" s="12"/>
      <c r="DLR83" s="12"/>
      <c r="DLS83" s="12"/>
      <c r="DLT83" s="12"/>
      <c r="DLU83" s="12"/>
      <c r="DLV83" s="12"/>
      <c r="DLW83" s="12"/>
      <c r="DLX83" s="12"/>
      <c r="DLY83" s="12"/>
      <c r="DLZ83" s="12"/>
      <c r="DMA83" s="12"/>
      <c r="DMB83" s="12"/>
      <c r="DMC83" s="11"/>
      <c r="DMD83" s="15"/>
      <c r="DME83" s="13"/>
      <c r="DMF83" s="14"/>
      <c r="DMG83" s="14"/>
      <c r="DMH83" s="12"/>
      <c r="DMI83" s="12"/>
      <c r="DMJ83" s="12"/>
      <c r="DMK83" s="12"/>
      <c r="DML83" s="12"/>
      <c r="DMM83" s="12"/>
      <c r="DMN83" s="12"/>
      <c r="DMO83" s="12"/>
      <c r="DMP83" s="12"/>
      <c r="DMQ83" s="12"/>
      <c r="DMR83" s="12"/>
      <c r="DMS83" s="12"/>
      <c r="DMT83" s="11"/>
      <c r="DMU83" s="15"/>
      <c r="DMV83" s="13"/>
      <c r="DMW83" s="14"/>
      <c r="DMX83" s="14"/>
      <c r="DMY83" s="12"/>
      <c r="DMZ83" s="12"/>
      <c r="DNA83" s="12"/>
      <c r="DNB83" s="12"/>
      <c r="DNC83" s="12"/>
      <c r="DND83" s="12"/>
      <c r="DNE83" s="12"/>
      <c r="DNF83" s="12"/>
      <c r="DNG83" s="12"/>
      <c r="DNH83" s="12"/>
      <c r="DNI83" s="12"/>
      <c r="DNJ83" s="12"/>
      <c r="DNK83" s="11"/>
      <c r="DNL83" s="15"/>
      <c r="DNM83" s="13"/>
      <c r="DNN83" s="14"/>
      <c r="DNO83" s="14"/>
      <c r="DNP83" s="12"/>
      <c r="DNQ83" s="12"/>
      <c r="DNR83" s="12"/>
      <c r="DNS83" s="12"/>
      <c r="DNT83" s="12"/>
      <c r="DNU83" s="12"/>
      <c r="DNV83" s="12"/>
      <c r="DNW83" s="12"/>
      <c r="DNX83" s="12"/>
      <c r="DNY83" s="12"/>
      <c r="DNZ83" s="12"/>
      <c r="DOA83" s="12"/>
      <c r="DOB83" s="11"/>
      <c r="DOC83" s="15"/>
      <c r="DOD83" s="13"/>
      <c r="DOE83" s="14"/>
      <c r="DOF83" s="14"/>
      <c r="DOG83" s="12"/>
      <c r="DOH83" s="12"/>
      <c r="DOI83" s="12"/>
      <c r="DOJ83" s="12"/>
      <c r="DOK83" s="12"/>
      <c r="DOL83" s="12"/>
      <c r="DOM83" s="12"/>
      <c r="DON83" s="12"/>
      <c r="DOO83" s="12"/>
      <c r="DOP83" s="12"/>
      <c r="DOQ83" s="12"/>
      <c r="DOR83" s="12"/>
      <c r="DOS83" s="11"/>
      <c r="DOT83" s="15"/>
      <c r="DOU83" s="13"/>
      <c r="DOV83" s="14"/>
      <c r="DOW83" s="14"/>
      <c r="DOX83" s="12"/>
      <c r="DOY83" s="12"/>
      <c r="DOZ83" s="12"/>
      <c r="DPA83" s="12"/>
      <c r="DPB83" s="12"/>
      <c r="DPC83" s="12"/>
      <c r="DPD83" s="12"/>
      <c r="DPE83" s="12"/>
      <c r="DPF83" s="12"/>
      <c r="DPG83" s="12"/>
      <c r="DPH83" s="12"/>
      <c r="DPI83" s="12"/>
      <c r="DPJ83" s="11"/>
      <c r="DPK83" s="15"/>
      <c r="DPL83" s="13"/>
      <c r="DPM83" s="14"/>
      <c r="DPN83" s="14"/>
      <c r="DPO83" s="12"/>
      <c r="DPP83" s="12"/>
      <c r="DPQ83" s="12"/>
      <c r="DPR83" s="12"/>
      <c r="DPS83" s="12"/>
      <c r="DPT83" s="12"/>
      <c r="DPU83" s="12"/>
      <c r="DPV83" s="12"/>
      <c r="DPW83" s="12"/>
      <c r="DPX83" s="12"/>
      <c r="DPY83" s="12"/>
      <c r="DPZ83" s="12"/>
      <c r="DQA83" s="11"/>
      <c r="DQB83" s="15"/>
      <c r="DQC83" s="13"/>
      <c r="DQD83" s="14"/>
      <c r="DQE83" s="14"/>
      <c r="DQF83" s="12"/>
      <c r="DQG83" s="12"/>
      <c r="DQH83" s="12"/>
      <c r="DQI83" s="12"/>
      <c r="DQJ83" s="12"/>
      <c r="DQK83" s="12"/>
      <c r="DQL83" s="12"/>
      <c r="DQM83" s="12"/>
      <c r="DQN83" s="12"/>
      <c r="DQO83" s="12"/>
      <c r="DQP83" s="12"/>
      <c r="DQQ83" s="12"/>
      <c r="DQR83" s="11"/>
      <c r="DQS83" s="15"/>
      <c r="DQT83" s="13"/>
      <c r="DQU83" s="14"/>
      <c r="DQV83" s="14"/>
      <c r="DQW83" s="12"/>
      <c r="DQX83" s="12"/>
      <c r="DQY83" s="12"/>
      <c r="DQZ83" s="12"/>
      <c r="DRA83" s="12"/>
      <c r="DRB83" s="12"/>
      <c r="DRC83" s="12"/>
      <c r="DRD83" s="12"/>
      <c r="DRE83" s="12"/>
      <c r="DRF83" s="12"/>
      <c r="DRG83" s="12"/>
      <c r="DRH83" s="12"/>
      <c r="DRI83" s="11"/>
      <c r="DRJ83" s="15"/>
      <c r="DRK83" s="13"/>
      <c r="DRL83" s="14"/>
      <c r="DRM83" s="14"/>
      <c r="DRN83" s="12"/>
      <c r="DRO83" s="12"/>
      <c r="DRP83" s="12"/>
      <c r="DRQ83" s="12"/>
      <c r="DRR83" s="12"/>
      <c r="DRS83" s="12"/>
      <c r="DRT83" s="12"/>
      <c r="DRU83" s="12"/>
      <c r="DRV83" s="12"/>
      <c r="DRW83" s="12"/>
      <c r="DRX83" s="12"/>
      <c r="DRY83" s="12"/>
      <c r="DRZ83" s="11"/>
      <c r="DSA83" s="15"/>
      <c r="DSB83" s="13"/>
      <c r="DSC83" s="14"/>
      <c r="DSD83" s="14"/>
      <c r="DSE83" s="12"/>
      <c r="DSF83" s="12"/>
      <c r="DSG83" s="12"/>
      <c r="DSH83" s="12"/>
      <c r="DSI83" s="12"/>
      <c r="DSJ83" s="12"/>
      <c r="DSK83" s="12"/>
      <c r="DSL83" s="12"/>
      <c r="DSM83" s="12"/>
      <c r="DSN83" s="12"/>
      <c r="DSO83" s="12"/>
      <c r="DSP83" s="12"/>
      <c r="DSQ83" s="11"/>
      <c r="DSR83" s="15"/>
      <c r="DSS83" s="13"/>
      <c r="DST83" s="14"/>
      <c r="DSU83" s="14"/>
      <c r="DSV83" s="12"/>
      <c r="DSW83" s="12"/>
      <c r="DSX83" s="12"/>
      <c r="DSY83" s="12"/>
      <c r="DSZ83" s="12"/>
      <c r="DTA83" s="12"/>
      <c r="DTB83" s="12"/>
      <c r="DTC83" s="12"/>
      <c r="DTD83" s="12"/>
      <c r="DTE83" s="12"/>
      <c r="DTF83" s="12"/>
      <c r="DTG83" s="12"/>
      <c r="DTH83" s="11"/>
      <c r="DTI83" s="15"/>
      <c r="DTJ83" s="13"/>
      <c r="DTK83" s="14"/>
      <c r="DTL83" s="14"/>
      <c r="DTM83" s="12"/>
      <c r="DTN83" s="12"/>
      <c r="DTO83" s="12"/>
      <c r="DTP83" s="12"/>
      <c r="DTQ83" s="12"/>
      <c r="DTR83" s="12"/>
      <c r="DTS83" s="12"/>
      <c r="DTT83" s="12"/>
      <c r="DTU83" s="12"/>
      <c r="DTV83" s="12"/>
      <c r="DTW83" s="12"/>
      <c r="DTX83" s="12"/>
      <c r="DTY83" s="11"/>
      <c r="DTZ83" s="15"/>
      <c r="DUA83" s="13"/>
      <c r="DUB83" s="14"/>
      <c r="DUC83" s="14"/>
      <c r="DUD83" s="12"/>
      <c r="DUE83" s="12"/>
      <c r="DUF83" s="12"/>
      <c r="DUG83" s="12"/>
      <c r="DUH83" s="12"/>
      <c r="DUI83" s="12"/>
      <c r="DUJ83" s="12"/>
      <c r="DUK83" s="12"/>
      <c r="DUL83" s="12"/>
      <c r="DUM83" s="12"/>
      <c r="DUN83" s="12"/>
      <c r="DUO83" s="12"/>
      <c r="DUP83" s="11"/>
      <c r="DUQ83" s="15"/>
      <c r="DUR83" s="13"/>
      <c r="DUS83" s="14"/>
      <c r="DUT83" s="14"/>
      <c r="DUU83" s="12"/>
      <c r="DUV83" s="12"/>
      <c r="DUW83" s="12"/>
      <c r="DUX83" s="12"/>
      <c r="DUY83" s="12"/>
      <c r="DUZ83" s="12"/>
      <c r="DVA83" s="12"/>
      <c r="DVB83" s="12"/>
      <c r="DVC83" s="12"/>
      <c r="DVD83" s="12"/>
      <c r="DVE83" s="12"/>
      <c r="DVF83" s="12"/>
      <c r="DVG83" s="11"/>
      <c r="DVH83" s="15"/>
      <c r="DVI83" s="13"/>
      <c r="DVJ83" s="14"/>
      <c r="DVK83" s="14"/>
      <c r="DVL83" s="12"/>
      <c r="DVM83" s="12"/>
      <c r="DVN83" s="12"/>
      <c r="DVO83" s="12"/>
      <c r="DVP83" s="12"/>
      <c r="DVQ83" s="12"/>
      <c r="DVR83" s="12"/>
      <c r="DVS83" s="12"/>
      <c r="DVT83" s="12"/>
      <c r="DVU83" s="12"/>
      <c r="DVV83" s="12"/>
      <c r="DVW83" s="12"/>
      <c r="DVX83" s="11"/>
      <c r="DVY83" s="15"/>
      <c r="DVZ83" s="13"/>
      <c r="DWA83" s="14"/>
      <c r="DWB83" s="14"/>
      <c r="DWC83" s="12"/>
      <c r="DWD83" s="12"/>
      <c r="DWE83" s="12"/>
      <c r="DWF83" s="12"/>
      <c r="DWG83" s="12"/>
      <c r="DWH83" s="12"/>
      <c r="DWI83" s="12"/>
      <c r="DWJ83" s="12"/>
      <c r="DWK83" s="12"/>
      <c r="DWL83" s="12"/>
      <c r="DWM83" s="12"/>
      <c r="DWN83" s="12"/>
      <c r="DWO83" s="11"/>
      <c r="DWP83" s="15"/>
      <c r="DWQ83" s="13"/>
      <c r="DWR83" s="14"/>
      <c r="DWS83" s="14"/>
      <c r="DWT83" s="12"/>
      <c r="DWU83" s="12"/>
      <c r="DWV83" s="12"/>
      <c r="DWW83" s="12"/>
      <c r="DWX83" s="12"/>
      <c r="DWY83" s="12"/>
      <c r="DWZ83" s="12"/>
      <c r="DXA83" s="12"/>
      <c r="DXB83" s="12"/>
      <c r="DXC83" s="12"/>
      <c r="DXD83" s="12"/>
      <c r="DXE83" s="12"/>
      <c r="DXF83" s="11"/>
      <c r="DXG83" s="15"/>
      <c r="DXH83" s="13"/>
      <c r="DXI83" s="14"/>
      <c r="DXJ83" s="14"/>
      <c r="DXK83" s="12"/>
      <c r="DXL83" s="12"/>
      <c r="DXM83" s="12"/>
      <c r="DXN83" s="12"/>
      <c r="DXO83" s="12"/>
      <c r="DXP83" s="12"/>
      <c r="DXQ83" s="12"/>
      <c r="DXR83" s="12"/>
      <c r="DXS83" s="12"/>
      <c r="DXT83" s="12"/>
      <c r="DXU83" s="12"/>
      <c r="DXV83" s="12"/>
      <c r="DXW83" s="11"/>
      <c r="DXX83" s="15"/>
      <c r="DXY83" s="13"/>
      <c r="DXZ83" s="14"/>
      <c r="DYA83" s="14"/>
      <c r="DYB83" s="12"/>
      <c r="DYC83" s="12"/>
      <c r="DYD83" s="12"/>
      <c r="DYE83" s="12"/>
      <c r="DYF83" s="12"/>
      <c r="DYG83" s="12"/>
      <c r="DYH83" s="12"/>
      <c r="DYI83" s="12"/>
      <c r="DYJ83" s="12"/>
      <c r="DYK83" s="12"/>
      <c r="DYL83" s="12"/>
      <c r="DYM83" s="12"/>
      <c r="DYN83" s="11"/>
      <c r="DYO83" s="15"/>
      <c r="DYP83" s="13"/>
      <c r="DYQ83" s="14"/>
      <c r="DYR83" s="14"/>
      <c r="DYS83" s="12"/>
      <c r="DYT83" s="12"/>
      <c r="DYU83" s="12"/>
      <c r="DYV83" s="12"/>
      <c r="DYW83" s="12"/>
      <c r="DYX83" s="12"/>
      <c r="DYY83" s="12"/>
      <c r="DYZ83" s="12"/>
      <c r="DZA83" s="12"/>
      <c r="DZB83" s="12"/>
      <c r="DZC83" s="12"/>
      <c r="DZD83" s="12"/>
      <c r="DZE83" s="11"/>
      <c r="DZF83" s="15"/>
      <c r="DZG83" s="13"/>
      <c r="DZH83" s="14"/>
      <c r="DZI83" s="14"/>
      <c r="DZJ83" s="12"/>
      <c r="DZK83" s="12"/>
      <c r="DZL83" s="12"/>
      <c r="DZM83" s="12"/>
      <c r="DZN83" s="12"/>
      <c r="DZO83" s="12"/>
      <c r="DZP83" s="12"/>
      <c r="DZQ83" s="12"/>
      <c r="DZR83" s="12"/>
      <c r="DZS83" s="12"/>
      <c r="DZT83" s="12"/>
      <c r="DZU83" s="12"/>
      <c r="DZV83" s="11"/>
      <c r="DZW83" s="15"/>
      <c r="DZX83" s="13"/>
      <c r="DZY83" s="14"/>
      <c r="DZZ83" s="14"/>
      <c r="EAA83" s="12"/>
      <c r="EAB83" s="12"/>
      <c r="EAC83" s="12"/>
      <c r="EAD83" s="12"/>
      <c r="EAE83" s="12"/>
      <c r="EAF83" s="12"/>
      <c r="EAG83" s="12"/>
      <c r="EAH83" s="12"/>
      <c r="EAI83" s="12"/>
      <c r="EAJ83" s="12"/>
      <c r="EAK83" s="12"/>
      <c r="EAL83" s="12"/>
      <c r="EAM83" s="11"/>
      <c r="EAN83" s="15"/>
      <c r="EAO83" s="13"/>
      <c r="EAP83" s="14"/>
      <c r="EAQ83" s="14"/>
      <c r="EAR83" s="12"/>
      <c r="EAS83" s="12"/>
      <c r="EAT83" s="12"/>
      <c r="EAU83" s="12"/>
      <c r="EAV83" s="12"/>
      <c r="EAW83" s="12"/>
      <c r="EAX83" s="12"/>
      <c r="EAY83" s="12"/>
      <c r="EAZ83" s="12"/>
      <c r="EBA83" s="12"/>
      <c r="EBB83" s="12"/>
      <c r="EBC83" s="12"/>
      <c r="EBD83" s="11"/>
      <c r="EBE83" s="15"/>
      <c r="EBF83" s="13"/>
      <c r="EBG83" s="14"/>
      <c r="EBH83" s="14"/>
      <c r="EBI83" s="12"/>
      <c r="EBJ83" s="12"/>
      <c r="EBK83" s="12"/>
      <c r="EBL83" s="12"/>
      <c r="EBM83" s="12"/>
      <c r="EBN83" s="12"/>
      <c r="EBO83" s="12"/>
      <c r="EBP83" s="12"/>
      <c r="EBQ83" s="12"/>
      <c r="EBR83" s="12"/>
      <c r="EBS83" s="12"/>
      <c r="EBT83" s="12"/>
      <c r="EBU83" s="11"/>
      <c r="EBV83" s="15"/>
      <c r="EBW83" s="13"/>
      <c r="EBX83" s="14"/>
      <c r="EBY83" s="14"/>
      <c r="EBZ83" s="12"/>
      <c r="ECA83" s="12"/>
      <c r="ECB83" s="12"/>
      <c r="ECC83" s="12"/>
      <c r="ECD83" s="12"/>
      <c r="ECE83" s="12"/>
      <c r="ECF83" s="12"/>
      <c r="ECG83" s="12"/>
      <c r="ECH83" s="12"/>
      <c r="ECI83" s="12"/>
      <c r="ECJ83" s="12"/>
      <c r="ECK83" s="12"/>
      <c r="ECL83" s="11"/>
      <c r="ECM83" s="15"/>
      <c r="ECN83" s="13"/>
      <c r="ECO83" s="14"/>
      <c r="ECP83" s="14"/>
      <c r="ECQ83" s="12"/>
      <c r="ECR83" s="12"/>
      <c r="ECS83" s="12"/>
      <c r="ECT83" s="12"/>
      <c r="ECU83" s="12"/>
      <c r="ECV83" s="12"/>
      <c r="ECW83" s="12"/>
      <c r="ECX83" s="12"/>
      <c r="ECY83" s="12"/>
      <c r="ECZ83" s="12"/>
      <c r="EDA83" s="12"/>
      <c r="EDB83" s="12"/>
      <c r="EDC83" s="11"/>
      <c r="EDD83" s="15"/>
      <c r="EDE83" s="13"/>
      <c r="EDF83" s="14"/>
      <c r="EDG83" s="14"/>
      <c r="EDH83" s="12"/>
      <c r="EDI83" s="12"/>
      <c r="EDJ83" s="12"/>
      <c r="EDK83" s="12"/>
      <c r="EDL83" s="12"/>
      <c r="EDM83" s="12"/>
      <c r="EDN83" s="12"/>
      <c r="EDO83" s="12"/>
      <c r="EDP83" s="12"/>
      <c r="EDQ83" s="12"/>
      <c r="EDR83" s="12"/>
      <c r="EDS83" s="12"/>
      <c r="EDT83" s="11"/>
      <c r="EDU83" s="15"/>
      <c r="EDV83" s="13"/>
      <c r="EDW83" s="14"/>
      <c r="EDX83" s="14"/>
      <c r="EDY83" s="12"/>
      <c r="EDZ83" s="12"/>
      <c r="EEA83" s="12"/>
      <c r="EEB83" s="12"/>
      <c r="EEC83" s="12"/>
      <c r="EED83" s="12"/>
      <c r="EEE83" s="12"/>
      <c r="EEF83" s="12"/>
      <c r="EEG83" s="12"/>
      <c r="EEH83" s="12"/>
      <c r="EEI83" s="12"/>
      <c r="EEJ83" s="12"/>
      <c r="EEK83" s="11"/>
      <c r="EEL83" s="15"/>
      <c r="EEM83" s="13"/>
      <c r="EEN83" s="14"/>
      <c r="EEO83" s="14"/>
      <c r="EEP83" s="12"/>
      <c r="EEQ83" s="12"/>
      <c r="EER83" s="12"/>
      <c r="EES83" s="12"/>
      <c r="EET83" s="12"/>
      <c r="EEU83" s="12"/>
      <c r="EEV83" s="12"/>
      <c r="EEW83" s="12"/>
      <c r="EEX83" s="12"/>
      <c r="EEY83" s="12"/>
      <c r="EEZ83" s="12"/>
      <c r="EFA83" s="12"/>
      <c r="EFB83" s="11"/>
      <c r="EFC83" s="15"/>
      <c r="EFD83" s="13"/>
      <c r="EFE83" s="14"/>
      <c r="EFF83" s="14"/>
      <c r="EFG83" s="12"/>
      <c r="EFH83" s="12"/>
      <c r="EFI83" s="12"/>
      <c r="EFJ83" s="12"/>
      <c r="EFK83" s="12"/>
      <c r="EFL83" s="12"/>
      <c r="EFM83" s="12"/>
      <c r="EFN83" s="12"/>
      <c r="EFO83" s="12"/>
      <c r="EFP83" s="12"/>
      <c r="EFQ83" s="12"/>
      <c r="EFR83" s="12"/>
      <c r="EFS83" s="11"/>
      <c r="EFT83" s="15"/>
      <c r="EFU83" s="13"/>
      <c r="EFV83" s="14"/>
      <c r="EFW83" s="14"/>
      <c r="EFX83" s="12"/>
      <c r="EFY83" s="12"/>
      <c r="EFZ83" s="12"/>
      <c r="EGA83" s="12"/>
      <c r="EGB83" s="12"/>
      <c r="EGC83" s="12"/>
      <c r="EGD83" s="12"/>
      <c r="EGE83" s="12"/>
      <c r="EGF83" s="12"/>
      <c r="EGG83" s="12"/>
      <c r="EGH83" s="12"/>
      <c r="EGI83" s="12"/>
      <c r="EGJ83" s="11"/>
      <c r="EGK83" s="15"/>
      <c r="EGL83" s="13"/>
      <c r="EGM83" s="14"/>
      <c r="EGN83" s="14"/>
      <c r="EGO83" s="12"/>
      <c r="EGP83" s="12"/>
      <c r="EGQ83" s="12"/>
      <c r="EGR83" s="12"/>
      <c r="EGS83" s="12"/>
      <c r="EGT83" s="12"/>
      <c r="EGU83" s="12"/>
      <c r="EGV83" s="12"/>
      <c r="EGW83" s="12"/>
      <c r="EGX83" s="12"/>
      <c r="EGY83" s="12"/>
      <c r="EGZ83" s="12"/>
      <c r="EHA83" s="11"/>
      <c r="EHB83" s="15"/>
      <c r="EHC83" s="13"/>
      <c r="EHD83" s="14"/>
      <c r="EHE83" s="14"/>
      <c r="EHF83" s="12"/>
      <c r="EHG83" s="12"/>
      <c r="EHH83" s="12"/>
      <c r="EHI83" s="12"/>
      <c r="EHJ83" s="12"/>
      <c r="EHK83" s="12"/>
      <c r="EHL83" s="12"/>
      <c r="EHM83" s="12"/>
      <c r="EHN83" s="12"/>
      <c r="EHO83" s="12"/>
      <c r="EHP83" s="12"/>
      <c r="EHQ83" s="12"/>
      <c r="EHR83" s="11"/>
      <c r="EHS83" s="15"/>
      <c r="EHT83" s="13"/>
      <c r="EHU83" s="14"/>
      <c r="EHV83" s="14"/>
      <c r="EHW83" s="12"/>
      <c r="EHX83" s="12"/>
      <c r="EHY83" s="12"/>
      <c r="EHZ83" s="12"/>
      <c r="EIA83" s="12"/>
      <c r="EIB83" s="12"/>
      <c r="EIC83" s="12"/>
      <c r="EID83" s="12"/>
      <c r="EIE83" s="12"/>
      <c r="EIF83" s="12"/>
      <c r="EIG83" s="12"/>
      <c r="EIH83" s="12"/>
      <c r="EII83" s="11"/>
      <c r="EIJ83" s="15"/>
      <c r="EIK83" s="13"/>
      <c r="EIL83" s="14"/>
      <c r="EIM83" s="14"/>
      <c r="EIN83" s="12"/>
      <c r="EIO83" s="12"/>
      <c r="EIP83" s="12"/>
      <c r="EIQ83" s="12"/>
      <c r="EIR83" s="12"/>
      <c r="EIS83" s="12"/>
      <c r="EIT83" s="12"/>
      <c r="EIU83" s="12"/>
      <c r="EIV83" s="12"/>
      <c r="EIW83" s="12"/>
      <c r="EIX83" s="12"/>
      <c r="EIY83" s="12"/>
      <c r="EIZ83" s="11"/>
      <c r="EJA83" s="15"/>
      <c r="EJB83" s="13"/>
      <c r="EJC83" s="14"/>
      <c r="EJD83" s="14"/>
      <c r="EJE83" s="12"/>
      <c r="EJF83" s="12"/>
      <c r="EJG83" s="12"/>
      <c r="EJH83" s="12"/>
      <c r="EJI83" s="12"/>
      <c r="EJJ83" s="12"/>
      <c r="EJK83" s="12"/>
      <c r="EJL83" s="12"/>
      <c r="EJM83" s="12"/>
      <c r="EJN83" s="12"/>
      <c r="EJO83" s="12"/>
      <c r="EJP83" s="12"/>
      <c r="EJQ83" s="11"/>
      <c r="EJR83" s="15"/>
      <c r="EJS83" s="13"/>
      <c r="EJT83" s="14"/>
      <c r="EJU83" s="14"/>
      <c r="EJV83" s="12"/>
      <c r="EJW83" s="12"/>
      <c r="EJX83" s="12"/>
      <c r="EJY83" s="12"/>
      <c r="EJZ83" s="12"/>
      <c r="EKA83" s="12"/>
      <c r="EKB83" s="12"/>
      <c r="EKC83" s="12"/>
      <c r="EKD83" s="12"/>
      <c r="EKE83" s="12"/>
      <c r="EKF83" s="12"/>
      <c r="EKG83" s="12"/>
      <c r="EKH83" s="11"/>
      <c r="EKI83" s="15"/>
      <c r="EKJ83" s="13"/>
      <c r="EKK83" s="14"/>
      <c r="EKL83" s="14"/>
      <c r="EKM83" s="12"/>
      <c r="EKN83" s="12"/>
      <c r="EKO83" s="12"/>
      <c r="EKP83" s="12"/>
      <c r="EKQ83" s="12"/>
      <c r="EKR83" s="12"/>
      <c r="EKS83" s="12"/>
      <c r="EKT83" s="12"/>
      <c r="EKU83" s="12"/>
      <c r="EKV83" s="12"/>
      <c r="EKW83" s="12"/>
      <c r="EKX83" s="12"/>
      <c r="EKY83" s="11"/>
      <c r="EKZ83" s="15"/>
      <c r="ELA83" s="13"/>
      <c r="ELB83" s="14"/>
      <c r="ELC83" s="14"/>
      <c r="ELD83" s="12"/>
      <c r="ELE83" s="12"/>
      <c r="ELF83" s="12"/>
      <c r="ELG83" s="12"/>
      <c r="ELH83" s="12"/>
      <c r="ELI83" s="12"/>
      <c r="ELJ83" s="12"/>
      <c r="ELK83" s="12"/>
      <c r="ELL83" s="12"/>
      <c r="ELM83" s="12"/>
      <c r="ELN83" s="12"/>
      <c r="ELO83" s="12"/>
      <c r="ELP83" s="11"/>
      <c r="ELQ83" s="15"/>
      <c r="ELR83" s="13"/>
      <c r="ELS83" s="14"/>
      <c r="ELT83" s="14"/>
      <c r="ELU83" s="12"/>
      <c r="ELV83" s="12"/>
      <c r="ELW83" s="12"/>
      <c r="ELX83" s="12"/>
      <c r="ELY83" s="12"/>
      <c r="ELZ83" s="12"/>
      <c r="EMA83" s="12"/>
      <c r="EMB83" s="12"/>
      <c r="EMC83" s="12"/>
      <c r="EMD83" s="12"/>
      <c r="EME83" s="12"/>
      <c r="EMF83" s="12"/>
      <c r="EMG83" s="11"/>
      <c r="EMH83" s="15"/>
      <c r="EMI83" s="13"/>
      <c r="EMJ83" s="14"/>
      <c r="EMK83" s="14"/>
      <c r="EML83" s="12"/>
      <c r="EMM83" s="12"/>
      <c r="EMN83" s="12"/>
      <c r="EMO83" s="12"/>
      <c r="EMP83" s="12"/>
      <c r="EMQ83" s="12"/>
      <c r="EMR83" s="12"/>
      <c r="EMS83" s="12"/>
      <c r="EMT83" s="12"/>
      <c r="EMU83" s="12"/>
      <c r="EMV83" s="12"/>
      <c r="EMW83" s="12"/>
      <c r="EMX83" s="11"/>
      <c r="EMY83" s="15"/>
      <c r="EMZ83" s="13"/>
      <c r="ENA83" s="14"/>
      <c r="ENB83" s="14"/>
      <c r="ENC83" s="12"/>
      <c r="END83" s="12"/>
      <c r="ENE83" s="12"/>
      <c r="ENF83" s="12"/>
      <c r="ENG83" s="12"/>
      <c r="ENH83" s="12"/>
      <c r="ENI83" s="12"/>
      <c r="ENJ83" s="12"/>
      <c r="ENK83" s="12"/>
      <c r="ENL83" s="12"/>
      <c r="ENM83" s="12"/>
      <c r="ENN83" s="12"/>
      <c r="ENO83" s="11"/>
      <c r="ENP83" s="15"/>
      <c r="ENQ83" s="13"/>
      <c r="ENR83" s="14"/>
      <c r="ENS83" s="14"/>
      <c r="ENT83" s="12"/>
      <c r="ENU83" s="12"/>
      <c r="ENV83" s="12"/>
      <c r="ENW83" s="12"/>
      <c r="ENX83" s="12"/>
      <c r="ENY83" s="12"/>
      <c r="ENZ83" s="12"/>
      <c r="EOA83" s="12"/>
      <c r="EOB83" s="12"/>
      <c r="EOC83" s="12"/>
      <c r="EOD83" s="12"/>
      <c r="EOE83" s="12"/>
      <c r="EOF83" s="11"/>
      <c r="EOG83" s="15"/>
      <c r="EOH83" s="13"/>
      <c r="EOI83" s="14"/>
      <c r="EOJ83" s="14"/>
      <c r="EOK83" s="12"/>
      <c r="EOL83" s="12"/>
      <c r="EOM83" s="12"/>
      <c r="EON83" s="12"/>
      <c r="EOO83" s="12"/>
      <c r="EOP83" s="12"/>
      <c r="EOQ83" s="12"/>
      <c r="EOR83" s="12"/>
      <c r="EOS83" s="12"/>
      <c r="EOT83" s="12"/>
      <c r="EOU83" s="12"/>
      <c r="EOV83" s="12"/>
      <c r="EOW83" s="11"/>
      <c r="EOX83" s="15"/>
      <c r="EOY83" s="13"/>
      <c r="EOZ83" s="14"/>
      <c r="EPA83" s="14"/>
      <c r="EPB83" s="12"/>
      <c r="EPC83" s="12"/>
      <c r="EPD83" s="12"/>
      <c r="EPE83" s="12"/>
      <c r="EPF83" s="12"/>
      <c r="EPG83" s="12"/>
      <c r="EPH83" s="12"/>
      <c r="EPI83" s="12"/>
      <c r="EPJ83" s="12"/>
      <c r="EPK83" s="12"/>
      <c r="EPL83" s="12"/>
      <c r="EPM83" s="12"/>
      <c r="EPN83" s="11"/>
      <c r="EPO83" s="15"/>
      <c r="EPP83" s="13"/>
      <c r="EPQ83" s="14"/>
      <c r="EPR83" s="14"/>
      <c r="EPS83" s="12"/>
      <c r="EPT83" s="12"/>
      <c r="EPU83" s="12"/>
      <c r="EPV83" s="12"/>
      <c r="EPW83" s="12"/>
      <c r="EPX83" s="12"/>
      <c r="EPY83" s="12"/>
      <c r="EPZ83" s="12"/>
      <c r="EQA83" s="12"/>
      <c r="EQB83" s="12"/>
      <c r="EQC83" s="12"/>
      <c r="EQD83" s="12"/>
      <c r="EQE83" s="11"/>
      <c r="EQF83" s="15"/>
      <c r="EQG83" s="13"/>
      <c r="EQH83" s="14"/>
      <c r="EQI83" s="14"/>
      <c r="EQJ83" s="12"/>
      <c r="EQK83" s="12"/>
      <c r="EQL83" s="12"/>
      <c r="EQM83" s="12"/>
      <c r="EQN83" s="12"/>
      <c r="EQO83" s="12"/>
      <c r="EQP83" s="12"/>
      <c r="EQQ83" s="12"/>
      <c r="EQR83" s="12"/>
      <c r="EQS83" s="12"/>
      <c r="EQT83" s="12"/>
      <c r="EQU83" s="12"/>
      <c r="EQV83" s="11"/>
      <c r="EQW83" s="15"/>
      <c r="EQX83" s="13"/>
      <c r="EQY83" s="14"/>
      <c r="EQZ83" s="14"/>
      <c r="ERA83" s="12"/>
      <c r="ERB83" s="12"/>
      <c r="ERC83" s="12"/>
      <c r="ERD83" s="12"/>
      <c r="ERE83" s="12"/>
      <c r="ERF83" s="12"/>
      <c r="ERG83" s="12"/>
      <c r="ERH83" s="12"/>
      <c r="ERI83" s="12"/>
      <c r="ERJ83" s="12"/>
      <c r="ERK83" s="12"/>
      <c r="ERL83" s="12"/>
      <c r="ERM83" s="11"/>
      <c r="ERN83" s="15"/>
      <c r="ERO83" s="13"/>
      <c r="ERP83" s="14"/>
      <c r="ERQ83" s="14"/>
      <c r="ERR83" s="12"/>
      <c r="ERS83" s="12"/>
      <c r="ERT83" s="12"/>
      <c r="ERU83" s="12"/>
      <c r="ERV83" s="12"/>
      <c r="ERW83" s="12"/>
      <c r="ERX83" s="12"/>
      <c r="ERY83" s="12"/>
      <c r="ERZ83" s="12"/>
      <c r="ESA83" s="12"/>
      <c r="ESB83" s="12"/>
      <c r="ESC83" s="12"/>
      <c r="ESD83" s="11"/>
      <c r="ESE83" s="15"/>
      <c r="ESF83" s="13"/>
      <c r="ESG83" s="14"/>
      <c r="ESH83" s="14"/>
      <c r="ESI83" s="12"/>
      <c r="ESJ83" s="12"/>
      <c r="ESK83" s="12"/>
      <c r="ESL83" s="12"/>
      <c r="ESM83" s="12"/>
      <c r="ESN83" s="12"/>
      <c r="ESO83" s="12"/>
      <c r="ESP83" s="12"/>
      <c r="ESQ83" s="12"/>
      <c r="ESR83" s="12"/>
      <c r="ESS83" s="12"/>
      <c r="EST83" s="12"/>
      <c r="ESU83" s="11"/>
      <c r="ESV83" s="15"/>
      <c r="ESW83" s="13"/>
      <c r="ESX83" s="14"/>
      <c r="ESY83" s="14"/>
      <c r="ESZ83" s="12"/>
      <c r="ETA83" s="12"/>
      <c r="ETB83" s="12"/>
      <c r="ETC83" s="12"/>
      <c r="ETD83" s="12"/>
      <c r="ETE83" s="12"/>
      <c r="ETF83" s="12"/>
      <c r="ETG83" s="12"/>
      <c r="ETH83" s="12"/>
      <c r="ETI83" s="12"/>
      <c r="ETJ83" s="12"/>
      <c r="ETK83" s="12"/>
      <c r="ETL83" s="11"/>
      <c r="ETM83" s="15"/>
      <c r="ETN83" s="13"/>
      <c r="ETO83" s="14"/>
      <c r="ETP83" s="14"/>
      <c r="ETQ83" s="12"/>
      <c r="ETR83" s="12"/>
      <c r="ETS83" s="12"/>
      <c r="ETT83" s="12"/>
      <c r="ETU83" s="12"/>
      <c r="ETV83" s="12"/>
      <c r="ETW83" s="12"/>
      <c r="ETX83" s="12"/>
      <c r="ETY83" s="12"/>
      <c r="ETZ83" s="12"/>
      <c r="EUA83" s="12"/>
      <c r="EUB83" s="12"/>
      <c r="EUC83" s="11"/>
      <c r="EUD83" s="15"/>
      <c r="EUE83" s="13"/>
      <c r="EUF83" s="14"/>
      <c r="EUG83" s="14"/>
      <c r="EUH83" s="12"/>
      <c r="EUI83" s="12"/>
      <c r="EUJ83" s="12"/>
      <c r="EUK83" s="12"/>
      <c r="EUL83" s="12"/>
      <c r="EUM83" s="12"/>
      <c r="EUN83" s="12"/>
      <c r="EUO83" s="12"/>
      <c r="EUP83" s="12"/>
      <c r="EUQ83" s="12"/>
      <c r="EUR83" s="12"/>
      <c r="EUS83" s="12"/>
      <c r="EUT83" s="11"/>
      <c r="EUU83" s="15"/>
      <c r="EUV83" s="13"/>
      <c r="EUW83" s="14"/>
      <c r="EUX83" s="14"/>
      <c r="EUY83" s="12"/>
      <c r="EUZ83" s="12"/>
      <c r="EVA83" s="12"/>
      <c r="EVB83" s="12"/>
      <c r="EVC83" s="12"/>
      <c r="EVD83" s="12"/>
      <c r="EVE83" s="12"/>
      <c r="EVF83" s="12"/>
      <c r="EVG83" s="12"/>
      <c r="EVH83" s="12"/>
      <c r="EVI83" s="12"/>
      <c r="EVJ83" s="12"/>
      <c r="EVK83" s="11"/>
      <c r="EVL83" s="15"/>
      <c r="EVM83" s="13"/>
      <c r="EVN83" s="14"/>
      <c r="EVO83" s="14"/>
      <c r="EVP83" s="12"/>
      <c r="EVQ83" s="12"/>
      <c r="EVR83" s="12"/>
      <c r="EVS83" s="12"/>
      <c r="EVT83" s="12"/>
      <c r="EVU83" s="12"/>
      <c r="EVV83" s="12"/>
      <c r="EVW83" s="12"/>
      <c r="EVX83" s="12"/>
      <c r="EVY83" s="12"/>
      <c r="EVZ83" s="12"/>
      <c r="EWA83" s="12"/>
      <c r="EWB83" s="11"/>
      <c r="EWC83" s="15"/>
      <c r="EWD83" s="13"/>
      <c r="EWE83" s="14"/>
      <c r="EWF83" s="14"/>
      <c r="EWG83" s="12"/>
      <c r="EWH83" s="12"/>
      <c r="EWI83" s="12"/>
      <c r="EWJ83" s="12"/>
      <c r="EWK83" s="12"/>
      <c r="EWL83" s="12"/>
      <c r="EWM83" s="12"/>
      <c r="EWN83" s="12"/>
      <c r="EWO83" s="12"/>
      <c r="EWP83" s="12"/>
      <c r="EWQ83" s="12"/>
      <c r="EWR83" s="12"/>
      <c r="EWS83" s="11"/>
      <c r="EWT83" s="15"/>
      <c r="EWU83" s="13"/>
      <c r="EWV83" s="14"/>
      <c r="EWW83" s="14"/>
      <c r="EWX83" s="12"/>
      <c r="EWY83" s="12"/>
      <c r="EWZ83" s="12"/>
      <c r="EXA83" s="12"/>
      <c r="EXB83" s="12"/>
      <c r="EXC83" s="12"/>
      <c r="EXD83" s="12"/>
      <c r="EXE83" s="12"/>
      <c r="EXF83" s="12"/>
      <c r="EXG83" s="12"/>
      <c r="EXH83" s="12"/>
      <c r="EXI83" s="12"/>
      <c r="EXJ83" s="11"/>
      <c r="EXK83" s="15"/>
      <c r="EXL83" s="13"/>
      <c r="EXM83" s="14"/>
      <c r="EXN83" s="14"/>
      <c r="EXO83" s="12"/>
      <c r="EXP83" s="12"/>
      <c r="EXQ83" s="12"/>
      <c r="EXR83" s="12"/>
      <c r="EXS83" s="12"/>
      <c r="EXT83" s="12"/>
      <c r="EXU83" s="12"/>
      <c r="EXV83" s="12"/>
      <c r="EXW83" s="12"/>
      <c r="EXX83" s="12"/>
      <c r="EXY83" s="12"/>
      <c r="EXZ83" s="12"/>
      <c r="EYA83" s="11"/>
      <c r="EYB83" s="15"/>
      <c r="EYC83" s="13"/>
      <c r="EYD83" s="14"/>
      <c r="EYE83" s="14"/>
      <c r="EYF83" s="12"/>
      <c r="EYG83" s="12"/>
      <c r="EYH83" s="12"/>
      <c r="EYI83" s="12"/>
      <c r="EYJ83" s="12"/>
      <c r="EYK83" s="12"/>
      <c r="EYL83" s="12"/>
      <c r="EYM83" s="12"/>
      <c r="EYN83" s="12"/>
      <c r="EYO83" s="12"/>
      <c r="EYP83" s="12"/>
      <c r="EYQ83" s="12"/>
      <c r="EYR83" s="11"/>
      <c r="EYS83" s="15"/>
      <c r="EYT83" s="13"/>
      <c r="EYU83" s="14"/>
      <c r="EYV83" s="14"/>
      <c r="EYW83" s="12"/>
      <c r="EYX83" s="12"/>
      <c r="EYY83" s="12"/>
      <c r="EYZ83" s="12"/>
      <c r="EZA83" s="12"/>
      <c r="EZB83" s="12"/>
      <c r="EZC83" s="12"/>
      <c r="EZD83" s="12"/>
      <c r="EZE83" s="12"/>
      <c r="EZF83" s="12"/>
      <c r="EZG83" s="12"/>
      <c r="EZH83" s="12"/>
      <c r="EZI83" s="11"/>
      <c r="EZJ83" s="15"/>
      <c r="EZK83" s="13"/>
      <c r="EZL83" s="14"/>
      <c r="EZM83" s="14"/>
      <c r="EZN83" s="12"/>
      <c r="EZO83" s="12"/>
      <c r="EZP83" s="12"/>
      <c r="EZQ83" s="12"/>
      <c r="EZR83" s="12"/>
      <c r="EZS83" s="12"/>
      <c r="EZT83" s="12"/>
      <c r="EZU83" s="12"/>
      <c r="EZV83" s="12"/>
      <c r="EZW83" s="12"/>
      <c r="EZX83" s="12"/>
      <c r="EZY83" s="12"/>
      <c r="EZZ83" s="11"/>
      <c r="FAA83" s="15"/>
      <c r="FAB83" s="13"/>
      <c r="FAC83" s="14"/>
      <c r="FAD83" s="14"/>
      <c r="FAE83" s="12"/>
      <c r="FAF83" s="12"/>
      <c r="FAG83" s="12"/>
      <c r="FAH83" s="12"/>
      <c r="FAI83" s="12"/>
      <c r="FAJ83" s="12"/>
      <c r="FAK83" s="12"/>
      <c r="FAL83" s="12"/>
      <c r="FAM83" s="12"/>
      <c r="FAN83" s="12"/>
      <c r="FAO83" s="12"/>
      <c r="FAP83" s="12"/>
      <c r="FAQ83" s="11"/>
      <c r="FAR83" s="15"/>
      <c r="FAS83" s="13"/>
      <c r="FAT83" s="14"/>
      <c r="FAU83" s="14"/>
      <c r="FAV83" s="12"/>
      <c r="FAW83" s="12"/>
      <c r="FAX83" s="12"/>
      <c r="FAY83" s="12"/>
      <c r="FAZ83" s="12"/>
      <c r="FBA83" s="12"/>
      <c r="FBB83" s="12"/>
      <c r="FBC83" s="12"/>
      <c r="FBD83" s="12"/>
      <c r="FBE83" s="12"/>
      <c r="FBF83" s="12"/>
      <c r="FBG83" s="12"/>
      <c r="FBH83" s="11"/>
      <c r="FBI83" s="15"/>
      <c r="FBJ83" s="13"/>
      <c r="FBK83" s="14"/>
      <c r="FBL83" s="14"/>
      <c r="FBM83" s="12"/>
      <c r="FBN83" s="12"/>
      <c r="FBO83" s="12"/>
      <c r="FBP83" s="12"/>
      <c r="FBQ83" s="12"/>
      <c r="FBR83" s="12"/>
      <c r="FBS83" s="12"/>
      <c r="FBT83" s="12"/>
      <c r="FBU83" s="12"/>
      <c r="FBV83" s="12"/>
      <c r="FBW83" s="12"/>
      <c r="FBX83" s="12"/>
      <c r="FBY83" s="11"/>
      <c r="FBZ83" s="15"/>
      <c r="FCA83" s="13"/>
      <c r="FCB83" s="14"/>
      <c r="FCC83" s="14"/>
      <c r="FCD83" s="12"/>
      <c r="FCE83" s="12"/>
      <c r="FCF83" s="12"/>
      <c r="FCG83" s="12"/>
      <c r="FCH83" s="12"/>
      <c r="FCI83" s="12"/>
      <c r="FCJ83" s="12"/>
      <c r="FCK83" s="12"/>
      <c r="FCL83" s="12"/>
      <c r="FCM83" s="12"/>
      <c r="FCN83" s="12"/>
      <c r="FCO83" s="12"/>
      <c r="FCP83" s="11"/>
      <c r="FCQ83" s="15"/>
      <c r="FCR83" s="13"/>
      <c r="FCS83" s="14"/>
      <c r="FCT83" s="14"/>
      <c r="FCU83" s="12"/>
      <c r="FCV83" s="12"/>
      <c r="FCW83" s="12"/>
      <c r="FCX83" s="12"/>
      <c r="FCY83" s="12"/>
      <c r="FCZ83" s="12"/>
      <c r="FDA83" s="12"/>
      <c r="FDB83" s="12"/>
      <c r="FDC83" s="12"/>
      <c r="FDD83" s="12"/>
      <c r="FDE83" s="12"/>
      <c r="FDF83" s="12"/>
      <c r="FDG83" s="11"/>
      <c r="FDH83" s="15"/>
      <c r="FDI83" s="13"/>
      <c r="FDJ83" s="14"/>
      <c r="FDK83" s="14"/>
      <c r="FDL83" s="12"/>
      <c r="FDM83" s="12"/>
      <c r="FDN83" s="12"/>
      <c r="FDO83" s="12"/>
      <c r="FDP83" s="12"/>
      <c r="FDQ83" s="12"/>
      <c r="FDR83" s="12"/>
      <c r="FDS83" s="12"/>
      <c r="FDT83" s="12"/>
      <c r="FDU83" s="12"/>
      <c r="FDV83" s="12"/>
      <c r="FDW83" s="12"/>
      <c r="FDX83" s="11"/>
      <c r="FDY83" s="15"/>
      <c r="FDZ83" s="13"/>
      <c r="FEA83" s="14"/>
      <c r="FEB83" s="14"/>
      <c r="FEC83" s="12"/>
      <c r="FED83" s="12"/>
      <c r="FEE83" s="12"/>
      <c r="FEF83" s="12"/>
      <c r="FEG83" s="12"/>
      <c r="FEH83" s="12"/>
      <c r="FEI83" s="12"/>
      <c r="FEJ83" s="12"/>
      <c r="FEK83" s="12"/>
      <c r="FEL83" s="12"/>
      <c r="FEM83" s="12"/>
      <c r="FEN83" s="12"/>
      <c r="FEO83" s="11"/>
      <c r="FEP83" s="15"/>
      <c r="FEQ83" s="13"/>
      <c r="FER83" s="14"/>
      <c r="FES83" s="14"/>
      <c r="FET83" s="12"/>
      <c r="FEU83" s="12"/>
      <c r="FEV83" s="12"/>
      <c r="FEW83" s="12"/>
      <c r="FEX83" s="12"/>
      <c r="FEY83" s="12"/>
      <c r="FEZ83" s="12"/>
      <c r="FFA83" s="12"/>
      <c r="FFB83" s="12"/>
      <c r="FFC83" s="12"/>
      <c r="FFD83" s="12"/>
      <c r="FFE83" s="12"/>
      <c r="FFF83" s="11"/>
      <c r="FFG83" s="15"/>
      <c r="FFH83" s="13"/>
      <c r="FFI83" s="14"/>
      <c r="FFJ83" s="14"/>
      <c r="FFK83" s="12"/>
      <c r="FFL83" s="12"/>
      <c r="FFM83" s="12"/>
      <c r="FFN83" s="12"/>
      <c r="FFO83" s="12"/>
      <c r="FFP83" s="12"/>
      <c r="FFQ83" s="12"/>
      <c r="FFR83" s="12"/>
      <c r="FFS83" s="12"/>
      <c r="FFT83" s="12"/>
      <c r="FFU83" s="12"/>
      <c r="FFV83" s="12"/>
      <c r="FFW83" s="11"/>
      <c r="FFX83" s="15"/>
      <c r="FFY83" s="13"/>
      <c r="FFZ83" s="14"/>
      <c r="FGA83" s="14"/>
      <c r="FGB83" s="12"/>
      <c r="FGC83" s="12"/>
      <c r="FGD83" s="12"/>
      <c r="FGE83" s="12"/>
      <c r="FGF83" s="12"/>
      <c r="FGG83" s="12"/>
      <c r="FGH83" s="12"/>
      <c r="FGI83" s="12"/>
      <c r="FGJ83" s="12"/>
      <c r="FGK83" s="12"/>
      <c r="FGL83" s="12"/>
      <c r="FGM83" s="12"/>
      <c r="FGN83" s="11"/>
      <c r="FGO83" s="15"/>
      <c r="FGP83" s="13"/>
      <c r="FGQ83" s="14"/>
      <c r="FGR83" s="14"/>
      <c r="FGS83" s="12"/>
      <c r="FGT83" s="12"/>
      <c r="FGU83" s="12"/>
      <c r="FGV83" s="12"/>
      <c r="FGW83" s="12"/>
      <c r="FGX83" s="12"/>
      <c r="FGY83" s="12"/>
      <c r="FGZ83" s="12"/>
      <c r="FHA83" s="12"/>
      <c r="FHB83" s="12"/>
      <c r="FHC83" s="12"/>
      <c r="FHD83" s="12"/>
      <c r="FHE83" s="11"/>
      <c r="FHF83" s="15"/>
      <c r="FHG83" s="13"/>
      <c r="FHH83" s="14"/>
      <c r="FHI83" s="14"/>
      <c r="FHJ83" s="12"/>
      <c r="FHK83" s="12"/>
      <c r="FHL83" s="12"/>
      <c r="FHM83" s="12"/>
      <c r="FHN83" s="12"/>
      <c r="FHO83" s="12"/>
      <c r="FHP83" s="12"/>
      <c r="FHQ83" s="12"/>
      <c r="FHR83" s="12"/>
      <c r="FHS83" s="12"/>
      <c r="FHT83" s="12"/>
      <c r="FHU83" s="12"/>
      <c r="FHV83" s="11"/>
      <c r="FHW83" s="15"/>
      <c r="FHX83" s="13"/>
      <c r="FHY83" s="14"/>
      <c r="FHZ83" s="14"/>
      <c r="FIA83" s="12"/>
      <c r="FIB83" s="12"/>
      <c r="FIC83" s="12"/>
      <c r="FID83" s="12"/>
      <c r="FIE83" s="12"/>
      <c r="FIF83" s="12"/>
      <c r="FIG83" s="12"/>
      <c r="FIH83" s="12"/>
      <c r="FII83" s="12"/>
      <c r="FIJ83" s="12"/>
      <c r="FIK83" s="12"/>
      <c r="FIL83" s="12"/>
      <c r="FIM83" s="11"/>
      <c r="FIN83" s="15"/>
      <c r="FIO83" s="13"/>
      <c r="FIP83" s="14"/>
      <c r="FIQ83" s="14"/>
      <c r="FIR83" s="12"/>
      <c r="FIS83" s="12"/>
      <c r="FIT83" s="12"/>
      <c r="FIU83" s="12"/>
      <c r="FIV83" s="12"/>
      <c r="FIW83" s="12"/>
      <c r="FIX83" s="12"/>
      <c r="FIY83" s="12"/>
      <c r="FIZ83" s="12"/>
      <c r="FJA83" s="12"/>
      <c r="FJB83" s="12"/>
      <c r="FJC83" s="12"/>
      <c r="FJD83" s="11"/>
      <c r="FJE83" s="15"/>
      <c r="FJF83" s="13"/>
      <c r="FJG83" s="14"/>
      <c r="FJH83" s="14"/>
      <c r="FJI83" s="12"/>
      <c r="FJJ83" s="12"/>
      <c r="FJK83" s="12"/>
      <c r="FJL83" s="12"/>
      <c r="FJM83" s="12"/>
      <c r="FJN83" s="12"/>
      <c r="FJO83" s="12"/>
      <c r="FJP83" s="12"/>
      <c r="FJQ83" s="12"/>
      <c r="FJR83" s="12"/>
      <c r="FJS83" s="12"/>
      <c r="FJT83" s="12"/>
      <c r="FJU83" s="11"/>
      <c r="FJV83" s="15"/>
      <c r="FJW83" s="13"/>
      <c r="FJX83" s="14"/>
      <c r="FJY83" s="14"/>
      <c r="FJZ83" s="12"/>
      <c r="FKA83" s="12"/>
      <c r="FKB83" s="12"/>
      <c r="FKC83" s="12"/>
      <c r="FKD83" s="12"/>
      <c r="FKE83" s="12"/>
      <c r="FKF83" s="12"/>
      <c r="FKG83" s="12"/>
      <c r="FKH83" s="12"/>
      <c r="FKI83" s="12"/>
      <c r="FKJ83" s="12"/>
      <c r="FKK83" s="12"/>
      <c r="FKL83" s="11"/>
      <c r="FKM83" s="15"/>
      <c r="FKN83" s="13"/>
      <c r="FKO83" s="14"/>
      <c r="FKP83" s="14"/>
      <c r="FKQ83" s="12"/>
      <c r="FKR83" s="12"/>
      <c r="FKS83" s="12"/>
      <c r="FKT83" s="12"/>
      <c r="FKU83" s="12"/>
      <c r="FKV83" s="12"/>
      <c r="FKW83" s="12"/>
      <c r="FKX83" s="12"/>
      <c r="FKY83" s="12"/>
      <c r="FKZ83" s="12"/>
      <c r="FLA83" s="12"/>
      <c r="FLB83" s="12"/>
      <c r="FLC83" s="11"/>
      <c r="FLD83" s="15"/>
      <c r="FLE83" s="13"/>
      <c r="FLF83" s="14"/>
      <c r="FLG83" s="14"/>
      <c r="FLH83" s="12"/>
      <c r="FLI83" s="12"/>
      <c r="FLJ83" s="12"/>
      <c r="FLK83" s="12"/>
      <c r="FLL83" s="12"/>
      <c r="FLM83" s="12"/>
      <c r="FLN83" s="12"/>
      <c r="FLO83" s="12"/>
      <c r="FLP83" s="12"/>
      <c r="FLQ83" s="12"/>
      <c r="FLR83" s="12"/>
      <c r="FLS83" s="12"/>
      <c r="FLT83" s="11"/>
      <c r="FLU83" s="15"/>
      <c r="FLV83" s="13"/>
      <c r="FLW83" s="14"/>
      <c r="FLX83" s="14"/>
      <c r="FLY83" s="12"/>
      <c r="FLZ83" s="12"/>
      <c r="FMA83" s="12"/>
      <c r="FMB83" s="12"/>
      <c r="FMC83" s="12"/>
      <c r="FMD83" s="12"/>
      <c r="FME83" s="12"/>
      <c r="FMF83" s="12"/>
      <c r="FMG83" s="12"/>
      <c r="FMH83" s="12"/>
      <c r="FMI83" s="12"/>
      <c r="FMJ83" s="12"/>
      <c r="FMK83" s="11"/>
      <c r="FML83" s="15"/>
      <c r="FMM83" s="13"/>
      <c r="FMN83" s="14"/>
      <c r="FMO83" s="14"/>
      <c r="FMP83" s="12"/>
      <c r="FMQ83" s="12"/>
      <c r="FMR83" s="12"/>
      <c r="FMS83" s="12"/>
      <c r="FMT83" s="12"/>
      <c r="FMU83" s="12"/>
      <c r="FMV83" s="12"/>
      <c r="FMW83" s="12"/>
      <c r="FMX83" s="12"/>
      <c r="FMY83" s="12"/>
      <c r="FMZ83" s="12"/>
      <c r="FNA83" s="12"/>
      <c r="FNB83" s="11"/>
      <c r="FNC83" s="15"/>
      <c r="FND83" s="13"/>
      <c r="FNE83" s="14"/>
      <c r="FNF83" s="14"/>
      <c r="FNG83" s="12"/>
      <c r="FNH83" s="12"/>
      <c r="FNI83" s="12"/>
      <c r="FNJ83" s="12"/>
      <c r="FNK83" s="12"/>
      <c r="FNL83" s="12"/>
      <c r="FNM83" s="12"/>
      <c r="FNN83" s="12"/>
      <c r="FNO83" s="12"/>
      <c r="FNP83" s="12"/>
      <c r="FNQ83" s="12"/>
      <c r="FNR83" s="12"/>
      <c r="FNS83" s="11"/>
      <c r="FNT83" s="15"/>
      <c r="FNU83" s="13"/>
      <c r="FNV83" s="14"/>
      <c r="FNW83" s="14"/>
      <c r="FNX83" s="12"/>
      <c r="FNY83" s="12"/>
      <c r="FNZ83" s="12"/>
      <c r="FOA83" s="12"/>
      <c r="FOB83" s="12"/>
      <c r="FOC83" s="12"/>
      <c r="FOD83" s="12"/>
      <c r="FOE83" s="12"/>
      <c r="FOF83" s="12"/>
      <c r="FOG83" s="12"/>
      <c r="FOH83" s="12"/>
      <c r="FOI83" s="12"/>
      <c r="FOJ83" s="11"/>
      <c r="FOK83" s="15"/>
      <c r="FOL83" s="13"/>
      <c r="FOM83" s="14"/>
      <c r="FON83" s="14"/>
      <c r="FOO83" s="12"/>
      <c r="FOP83" s="12"/>
      <c r="FOQ83" s="12"/>
      <c r="FOR83" s="12"/>
      <c r="FOS83" s="12"/>
      <c r="FOT83" s="12"/>
      <c r="FOU83" s="12"/>
      <c r="FOV83" s="12"/>
      <c r="FOW83" s="12"/>
      <c r="FOX83" s="12"/>
      <c r="FOY83" s="12"/>
      <c r="FOZ83" s="12"/>
      <c r="FPA83" s="11"/>
      <c r="FPB83" s="15"/>
      <c r="FPC83" s="13"/>
      <c r="FPD83" s="14"/>
      <c r="FPE83" s="14"/>
      <c r="FPF83" s="12"/>
      <c r="FPG83" s="12"/>
      <c r="FPH83" s="12"/>
      <c r="FPI83" s="12"/>
      <c r="FPJ83" s="12"/>
      <c r="FPK83" s="12"/>
      <c r="FPL83" s="12"/>
      <c r="FPM83" s="12"/>
      <c r="FPN83" s="12"/>
      <c r="FPO83" s="12"/>
      <c r="FPP83" s="12"/>
      <c r="FPQ83" s="12"/>
      <c r="FPR83" s="11"/>
      <c r="FPS83" s="15"/>
      <c r="FPT83" s="13"/>
      <c r="FPU83" s="14"/>
      <c r="FPV83" s="14"/>
      <c r="FPW83" s="12"/>
      <c r="FPX83" s="12"/>
      <c r="FPY83" s="12"/>
      <c r="FPZ83" s="12"/>
      <c r="FQA83" s="12"/>
      <c r="FQB83" s="12"/>
      <c r="FQC83" s="12"/>
      <c r="FQD83" s="12"/>
      <c r="FQE83" s="12"/>
      <c r="FQF83" s="12"/>
      <c r="FQG83" s="12"/>
      <c r="FQH83" s="12"/>
      <c r="FQI83" s="11"/>
      <c r="FQJ83" s="15"/>
      <c r="FQK83" s="13"/>
      <c r="FQL83" s="14"/>
      <c r="FQM83" s="14"/>
      <c r="FQN83" s="12"/>
      <c r="FQO83" s="12"/>
      <c r="FQP83" s="12"/>
      <c r="FQQ83" s="12"/>
      <c r="FQR83" s="12"/>
      <c r="FQS83" s="12"/>
      <c r="FQT83" s="12"/>
      <c r="FQU83" s="12"/>
      <c r="FQV83" s="12"/>
      <c r="FQW83" s="12"/>
      <c r="FQX83" s="12"/>
      <c r="FQY83" s="12"/>
      <c r="FQZ83" s="11"/>
      <c r="FRA83" s="15"/>
      <c r="FRB83" s="13"/>
      <c r="FRC83" s="14"/>
      <c r="FRD83" s="14"/>
      <c r="FRE83" s="12"/>
      <c r="FRF83" s="12"/>
      <c r="FRG83" s="12"/>
      <c r="FRH83" s="12"/>
      <c r="FRI83" s="12"/>
      <c r="FRJ83" s="12"/>
      <c r="FRK83" s="12"/>
      <c r="FRL83" s="12"/>
      <c r="FRM83" s="12"/>
      <c r="FRN83" s="12"/>
      <c r="FRO83" s="12"/>
      <c r="FRP83" s="12"/>
      <c r="FRQ83" s="11"/>
      <c r="FRR83" s="15"/>
      <c r="FRS83" s="13"/>
      <c r="FRT83" s="14"/>
      <c r="FRU83" s="14"/>
      <c r="FRV83" s="12"/>
      <c r="FRW83" s="12"/>
      <c r="FRX83" s="12"/>
      <c r="FRY83" s="12"/>
      <c r="FRZ83" s="12"/>
      <c r="FSA83" s="12"/>
      <c r="FSB83" s="12"/>
      <c r="FSC83" s="12"/>
      <c r="FSD83" s="12"/>
      <c r="FSE83" s="12"/>
      <c r="FSF83" s="12"/>
      <c r="FSG83" s="12"/>
      <c r="FSH83" s="11"/>
      <c r="FSI83" s="15"/>
      <c r="FSJ83" s="13"/>
      <c r="FSK83" s="14"/>
      <c r="FSL83" s="14"/>
      <c r="FSM83" s="12"/>
      <c r="FSN83" s="12"/>
      <c r="FSO83" s="12"/>
      <c r="FSP83" s="12"/>
      <c r="FSQ83" s="12"/>
      <c r="FSR83" s="12"/>
      <c r="FSS83" s="12"/>
      <c r="FST83" s="12"/>
      <c r="FSU83" s="12"/>
      <c r="FSV83" s="12"/>
      <c r="FSW83" s="12"/>
      <c r="FSX83" s="12"/>
      <c r="FSY83" s="11"/>
      <c r="FSZ83" s="15"/>
      <c r="FTA83" s="13"/>
      <c r="FTB83" s="14"/>
      <c r="FTC83" s="14"/>
      <c r="FTD83" s="12"/>
      <c r="FTE83" s="12"/>
      <c r="FTF83" s="12"/>
      <c r="FTG83" s="12"/>
      <c r="FTH83" s="12"/>
      <c r="FTI83" s="12"/>
      <c r="FTJ83" s="12"/>
      <c r="FTK83" s="12"/>
      <c r="FTL83" s="12"/>
      <c r="FTM83" s="12"/>
      <c r="FTN83" s="12"/>
      <c r="FTO83" s="12"/>
      <c r="FTP83" s="11"/>
      <c r="FTQ83" s="15"/>
      <c r="FTR83" s="13"/>
      <c r="FTS83" s="14"/>
      <c r="FTT83" s="14"/>
      <c r="FTU83" s="12"/>
      <c r="FTV83" s="12"/>
      <c r="FTW83" s="12"/>
      <c r="FTX83" s="12"/>
      <c r="FTY83" s="12"/>
      <c r="FTZ83" s="12"/>
      <c r="FUA83" s="12"/>
      <c r="FUB83" s="12"/>
      <c r="FUC83" s="12"/>
      <c r="FUD83" s="12"/>
      <c r="FUE83" s="12"/>
      <c r="FUF83" s="12"/>
      <c r="FUG83" s="11"/>
      <c r="FUH83" s="15"/>
      <c r="FUI83" s="13"/>
      <c r="FUJ83" s="14"/>
      <c r="FUK83" s="14"/>
      <c r="FUL83" s="12"/>
      <c r="FUM83" s="12"/>
      <c r="FUN83" s="12"/>
      <c r="FUO83" s="12"/>
      <c r="FUP83" s="12"/>
      <c r="FUQ83" s="12"/>
      <c r="FUR83" s="12"/>
      <c r="FUS83" s="12"/>
      <c r="FUT83" s="12"/>
      <c r="FUU83" s="12"/>
      <c r="FUV83" s="12"/>
      <c r="FUW83" s="12"/>
      <c r="FUX83" s="11"/>
      <c r="FUY83" s="15"/>
      <c r="FUZ83" s="13"/>
      <c r="FVA83" s="14"/>
      <c r="FVB83" s="14"/>
      <c r="FVC83" s="12"/>
      <c r="FVD83" s="12"/>
      <c r="FVE83" s="12"/>
      <c r="FVF83" s="12"/>
      <c r="FVG83" s="12"/>
      <c r="FVH83" s="12"/>
      <c r="FVI83" s="12"/>
      <c r="FVJ83" s="12"/>
      <c r="FVK83" s="12"/>
      <c r="FVL83" s="12"/>
      <c r="FVM83" s="12"/>
      <c r="FVN83" s="12"/>
      <c r="FVO83" s="11"/>
      <c r="FVP83" s="15"/>
      <c r="FVQ83" s="13"/>
      <c r="FVR83" s="14"/>
      <c r="FVS83" s="14"/>
      <c r="FVT83" s="12"/>
      <c r="FVU83" s="12"/>
      <c r="FVV83" s="12"/>
      <c r="FVW83" s="12"/>
      <c r="FVX83" s="12"/>
      <c r="FVY83" s="12"/>
      <c r="FVZ83" s="12"/>
      <c r="FWA83" s="12"/>
      <c r="FWB83" s="12"/>
      <c r="FWC83" s="12"/>
      <c r="FWD83" s="12"/>
      <c r="FWE83" s="12"/>
      <c r="FWF83" s="11"/>
      <c r="FWG83" s="15"/>
      <c r="FWH83" s="13"/>
      <c r="FWI83" s="14"/>
      <c r="FWJ83" s="14"/>
      <c r="FWK83" s="12"/>
      <c r="FWL83" s="12"/>
      <c r="FWM83" s="12"/>
      <c r="FWN83" s="12"/>
      <c r="FWO83" s="12"/>
      <c r="FWP83" s="12"/>
      <c r="FWQ83" s="12"/>
      <c r="FWR83" s="12"/>
      <c r="FWS83" s="12"/>
      <c r="FWT83" s="12"/>
      <c r="FWU83" s="12"/>
      <c r="FWV83" s="12"/>
      <c r="FWW83" s="11"/>
      <c r="FWX83" s="15"/>
      <c r="FWY83" s="13"/>
      <c r="FWZ83" s="14"/>
      <c r="FXA83" s="14"/>
      <c r="FXB83" s="12"/>
      <c r="FXC83" s="12"/>
      <c r="FXD83" s="12"/>
      <c r="FXE83" s="12"/>
      <c r="FXF83" s="12"/>
      <c r="FXG83" s="12"/>
      <c r="FXH83" s="12"/>
      <c r="FXI83" s="12"/>
      <c r="FXJ83" s="12"/>
      <c r="FXK83" s="12"/>
      <c r="FXL83" s="12"/>
      <c r="FXM83" s="12"/>
      <c r="FXN83" s="11"/>
      <c r="FXO83" s="15"/>
      <c r="FXP83" s="13"/>
      <c r="FXQ83" s="14"/>
      <c r="FXR83" s="14"/>
      <c r="FXS83" s="12"/>
      <c r="FXT83" s="12"/>
      <c r="FXU83" s="12"/>
      <c r="FXV83" s="12"/>
      <c r="FXW83" s="12"/>
      <c r="FXX83" s="12"/>
      <c r="FXY83" s="12"/>
      <c r="FXZ83" s="12"/>
      <c r="FYA83" s="12"/>
      <c r="FYB83" s="12"/>
      <c r="FYC83" s="12"/>
      <c r="FYD83" s="12"/>
      <c r="FYE83" s="11"/>
      <c r="FYF83" s="15"/>
      <c r="FYG83" s="13"/>
      <c r="FYH83" s="14"/>
      <c r="FYI83" s="14"/>
      <c r="FYJ83" s="12"/>
      <c r="FYK83" s="12"/>
      <c r="FYL83" s="12"/>
      <c r="FYM83" s="12"/>
      <c r="FYN83" s="12"/>
      <c r="FYO83" s="12"/>
      <c r="FYP83" s="12"/>
      <c r="FYQ83" s="12"/>
      <c r="FYR83" s="12"/>
      <c r="FYS83" s="12"/>
      <c r="FYT83" s="12"/>
      <c r="FYU83" s="12"/>
      <c r="FYV83" s="11"/>
      <c r="FYW83" s="15"/>
      <c r="FYX83" s="13"/>
      <c r="FYY83" s="14"/>
      <c r="FYZ83" s="14"/>
      <c r="FZA83" s="12"/>
      <c r="FZB83" s="12"/>
      <c r="FZC83" s="12"/>
      <c r="FZD83" s="12"/>
      <c r="FZE83" s="12"/>
      <c r="FZF83" s="12"/>
      <c r="FZG83" s="12"/>
      <c r="FZH83" s="12"/>
      <c r="FZI83" s="12"/>
      <c r="FZJ83" s="12"/>
      <c r="FZK83" s="12"/>
      <c r="FZL83" s="12"/>
      <c r="FZM83" s="11"/>
      <c r="FZN83" s="15"/>
      <c r="FZO83" s="13"/>
      <c r="FZP83" s="14"/>
      <c r="FZQ83" s="14"/>
      <c r="FZR83" s="12"/>
      <c r="FZS83" s="12"/>
      <c r="FZT83" s="12"/>
      <c r="FZU83" s="12"/>
      <c r="FZV83" s="12"/>
      <c r="FZW83" s="12"/>
      <c r="FZX83" s="12"/>
      <c r="FZY83" s="12"/>
      <c r="FZZ83" s="12"/>
      <c r="GAA83" s="12"/>
      <c r="GAB83" s="12"/>
      <c r="GAC83" s="12"/>
      <c r="GAD83" s="11"/>
      <c r="GAE83" s="15"/>
      <c r="GAF83" s="13"/>
      <c r="GAG83" s="14"/>
      <c r="GAH83" s="14"/>
      <c r="GAI83" s="12"/>
      <c r="GAJ83" s="12"/>
      <c r="GAK83" s="12"/>
      <c r="GAL83" s="12"/>
      <c r="GAM83" s="12"/>
      <c r="GAN83" s="12"/>
      <c r="GAO83" s="12"/>
      <c r="GAP83" s="12"/>
      <c r="GAQ83" s="12"/>
      <c r="GAR83" s="12"/>
      <c r="GAS83" s="12"/>
      <c r="GAT83" s="12"/>
      <c r="GAU83" s="11"/>
      <c r="GAV83" s="15"/>
      <c r="GAW83" s="13"/>
      <c r="GAX83" s="14"/>
      <c r="GAY83" s="14"/>
      <c r="GAZ83" s="12"/>
      <c r="GBA83" s="12"/>
      <c r="GBB83" s="12"/>
      <c r="GBC83" s="12"/>
      <c r="GBD83" s="12"/>
      <c r="GBE83" s="12"/>
      <c r="GBF83" s="12"/>
      <c r="GBG83" s="12"/>
      <c r="GBH83" s="12"/>
      <c r="GBI83" s="12"/>
      <c r="GBJ83" s="12"/>
      <c r="GBK83" s="12"/>
      <c r="GBL83" s="11"/>
      <c r="GBM83" s="15"/>
      <c r="GBN83" s="13"/>
      <c r="GBO83" s="14"/>
      <c r="GBP83" s="14"/>
      <c r="GBQ83" s="12"/>
      <c r="GBR83" s="12"/>
      <c r="GBS83" s="12"/>
      <c r="GBT83" s="12"/>
      <c r="GBU83" s="12"/>
      <c r="GBV83" s="12"/>
      <c r="GBW83" s="12"/>
      <c r="GBX83" s="12"/>
      <c r="GBY83" s="12"/>
      <c r="GBZ83" s="12"/>
      <c r="GCA83" s="12"/>
      <c r="GCB83" s="12"/>
      <c r="GCC83" s="11"/>
      <c r="GCD83" s="15"/>
      <c r="GCE83" s="13"/>
      <c r="GCF83" s="14"/>
      <c r="GCG83" s="14"/>
      <c r="GCH83" s="12"/>
      <c r="GCI83" s="12"/>
      <c r="GCJ83" s="12"/>
      <c r="GCK83" s="12"/>
      <c r="GCL83" s="12"/>
      <c r="GCM83" s="12"/>
      <c r="GCN83" s="12"/>
      <c r="GCO83" s="12"/>
      <c r="GCP83" s="12"/>
      <c r="GCQ83" s="12"/>
      <c r="GCR83" s="12"/>
      <c r="GCS83" s="12"/>
      <c r="GCT83" s="11"/>
      <c r="GCU83" s="15"/>
      <c r="GCV83" s="13"/>
      <c r="GCW83" s="14"/>
      <c r="GCX83" s="14"/>
      <c r="GCY83" s="12"/>
      <c r="GCZ83" s="12"/>
      <c r="GDA83" s="12"/>
      <c r="GDB83" s="12"/>
      <c r="GDC83" s="12"/>
      <c r="GDD83" s="12"/>
      <c r="GDE83" s="12"/>
      <c r="GDF83" s="12"/>
      <c r="GDG83" s="12"/>
      <c r="GDH83" s="12"/>
      <c r="GDI83" s="12"/>
      <c r="GDJ83" s="12"/>
      <c r="GDK83" s="11"/>
      <c r="GDL83" s="15"/>
      <c r="GDM83" s="13"/>
      <c r="GDN83" s="14"/>
      <c r="GDO83" s="14"/>
      <c r="GDP83" s="12"/>
      <c r="GDQ83" s="12"/>
      <c r="GDR83" s="12"/>
      <c r="GDS83" s="12"/>
      <c r="GDT83" s="12"/>
      <c r="GDU83" s="12"/>
      <c r="GDV83" s="12"/>
      <c r="GDW83" s="12"/>
      <c r="GDX83" s="12"/>
      <c r="GDY83" s="12"/>
      <c r="GDZ83" s="12"/>
      <c r="GEA83" s="12"/>
      <c r="GEB83" s="11"/>
      <c r="GEC83" s="15"/>
      <c r="GED83" s="13"/>
      <c r="GEE83" s="14"/>
      <c r="GEF83" s="14"/>
      <c r="GEG83" s="12"/>
      <c r="GEH83" s="12"/>
      <c r="GEI83" s="12"/>
      <c r="GEJ83" s="12"/>
      <c r="GEK83" s="12"/>
      <c r="GEL83" s="12"/>
      <c r="GEM83" s="12"/>
      <c r="GEN83" s="12"/>
      <c r="GEO83" s="12"/>
      <c r="GEP83" s="12"/>
      <c r="GEQ83" s="12"/>
      <c r="GER83" s="12"/>
      <c r="GES83" s="11"/>
      <c r="GET83" s="15"/>
      <c r="GEU83" s="13"/>
      <c r="GEV83" s="14"/>
      <c r="GEW83" s="14"/>
      <c r="GEX83" s="12"/>
      <c r="GEY83" s="12"/>
      <c r="GEZ83" s="12"/>
      <c r="GFA83" s="12"/>
      <c r="GFB83" s="12"/>
      <c r="GFC83" s="12"/>
      <c r="GFD83" s="12"/>
      <c r="GFE83" s="12"/>
      <c r="GFF83" s="12"/>
      <c r="GFG83" s="12"/>
      <c r="GFH83" s="12"/>
      <c r="GFI83" s="12"/>
      <c r="GFJ83" s="11"/>
      <c r="GFK83" s="15"/>
      <c r="GFL83" s="13"/>
      <c r="GFM83" s="14"/>
      <c r="GFN83" s="14"/>
      <c r="GFO83" s="12"/>
      <c r="GFP83" s="12"/>
      <c r="GFQ83" s="12"/>
      <c r="GFR83" s="12"/>
      <c r="GFS83" s="12"/>
      <c r="GFT83" s="12"/>
      <c r="GFU83" s="12"/>
      <c r="GFV83" s="12"/>
      <c r="GFW83" s="12"/>
      <c r="GFX83" s="12"/>
      <c r="GFY83" s="12"/>
      <c r="GFZ83" s="12"/>
      <c r="GGA83" s="11"/>
      <c r="GGB83" s="15"/>
      <c r="GGC83" s="13"/>
      <c r="GGD83" s="14"/>
      <c r="GGE83" s="14"/>
      <c r="GGF83" s="12"/>
      <c r="GGG83" s="12"/>
      <c r="GGH83" s="12"/>
      <c r="GGI83" s="12"/>
      <c r="GGJ83" s="12"/>
      <c r="GGK83" s="12"/>
      <c r="GGL83" s="12"/>
      <c r="GGM83" s="12"/>
      <c r="GGN83" s="12"/>
      <c r="GGO83" s="12"/>
      <c r="GGP83" s="12"/>
      <c r="GGQ83" s="12"/>
      <c r="GGR83" s="11"/>
      <c r="GGS83" s="15"/>
      <c r="GGT83" s="13"/>
      <c r="GGU83" s="14"/>
      <c r="GGV83" s="14"/>
      <c r="GGW83" s="12"/>
      <c r="GGX83" s="12"/>
      <c r="GGY83" s="12"/>
      <c r="GGZ83" s="12"/>
      <c r="GHA83" s="12"/>
      <c r="GHB83" s="12"/>
      <c r="GHC83" s="12"/>
      <c r="GHD83" s="12"/>
      <c r="GHE83" s="12"/>
      <c r="GHF83" s="12"/>
      <c r="GHG83" s="12"/>
      <c r="GHH83" s="12"/>
      <c r="GHI83" s="11"/>
      <c r="GHJ83" s="15"/>
      <c r="GHK83" s="13"/>
      <c r="GHL83" s="14"/>
      <c r="GHM83" s="14"/>
      <c r="GHN83" s="12"/>
      <c r="GHO83" s="12"/>
      <c r="GHP83" s="12"/>
      <c r="GHQ83" s="12"/>
      <c r="GHR83" s="12"/>
      <c r="GHS83" s="12"/>
      <c r="GHT83" s="12"/>
      <c r="GHU83" s="12"/>
      <c r="GHV83" s="12"/>
      <c r="GHW83" s="12"/>
      <c r="GHX83" s="12"/>
      <c r="GHY83" s="12"/>
      <c r="GHZ83" s="11"/>
      <c r="GIA83" s="15"/>
      <c r="GIB83" s="13"/>
      <c r="GIC83" s="14"/>
      <c r="GID83" s="14"/>
      <c r="GIE83" s="12"/>
      <c r="GIF83" s="12"/>
      <c r="GIG83" s="12"/>
      <c r="GIH83" s="12"/>
      <c r="GII83" s="12"/>
      <c r="GIJ83" s="12"/>
      <c r="GIK83" s="12"/>
      <c r="GIL83" s="12"/>
      <c r="GIM83" s="12"/>
      <c r="GIN83" s="12"/>
      <c r="GIO83" s="12"/>
      <c r="GIP83" s="12"/>
      <c r="GIQ83" s="11"/>
      <c r="GIR83" s="15"/>
      <c r="GIS83" s="13"/>
      <c r="GIT83" s="14"/>
      <c r="GIU83" s="14"/>
      <c r="GIV83" s="12"/>
      <c r="GIW83" s="12"/>
      <c r="GIX83" s="12"/>
      <c r="GIY83" s="12"/>
      <c r="GIZ83" s="12"/>
      <c r="GJA83" s="12"/>
      <c r="GJB83" s="12"/>
      <c r="GJC83" s="12"/>
      <c r="GJD83" s="12"/>
      <c r="GJE83" s="12"/>
      <c r="GJF83" s="12"/>
      <c r="GJG83" s="12"/>
      <c r="GJH83" s="11"/>
      <c r="GJI83" s="15"/>
      <c r="GJJ83" s="13"/>
      <c r="GJK83" s="14"/>
      <c r="GJL83" s="14"/>
      <c r="GJM83" s="12"/>
      <c r="GJN83" s="12"/>
      <c r="GJO83" s="12"/>
      <c r="GJP83" s="12"/>
      <c r="GJQ83" s="12"/>
      <c r="GJR83" s="12"/>
      <c r="GJS83" s="12"/>
      <c r="GJT83" s="12"/>
      <c r="GJU83" s="12"/>
      <c r="GJV83" s="12"/>
      <c r="GJW83" s="12"/>
      <c r="GJX83" s="12"/>
      <c r="GJY83" s="11"/>
      <c r="GJZ83" s="15"/>
      <c r="GKA83" s="13"/>
      <c r="GKB83" s="14"/>
      <c r="GKC83" s="14"/>
      <c r="GKD83" s="12"/>
      <c r="GKE83" s="12"/>
      <c r="GKF83" s="12"/>
      <c r="GKG83" s="12"/>
      <c r="GKH83" s="12"/>
      <c r="GKI83" s="12"/>
      <c r="GKJ83" s="12"/>
      <c r="GKK83" s="12"/>
      <c r="GKL83" s="12"/>
      <c r="GKM83" s="12"/>
      <c r="GKN83" s="12"/>
      <c r="GKO83" s="12"/>
      <c r="GKP83" s="11"/>
      <c r="GKQ83" s="15"/>
      <c r="GKR83" s="13"/>
      <c r="GKS83" s="14"/>
      <c r="GKT83" s="14"/>
      <c r="GKU83" s="12"/>
      <c r="GKV83" s="12"/>
      <c r="GKW83" s="12"/>
      <c r="GKX83" s="12"/>
      <c r="GKY83" s="12"/>
      <c r="GKZ83" s="12"/>
      <c r="GLA83" s="12"/>
      <c r="GLB83" s="12"/>
      <c r="GLC83" s="12"/>
      <c r="GLD83" s="12"/>
      <c r="GLE83" s="12"/>
      <c r="GLF83" s="12"/>
      <c r="GLG83" s="11"/>
      <c r="GLH83" s="15"/>
      <c r="GLI83" s="13"/>
      <c r="GLJ83" s="14"/>
      <c r="GLK83" s="14"/>
      <c r="GLL83" s="12"/>
      <c r="GLM83" s="12"/>
      <c r="GLN83" s="12"/>
      <c r="GLO83" s="12"/>
      <c r="GLP83" s="12"/>
      <c r="GLQ83" s="12"/>
      <c r="GLR83" s="12"/>
      <c r="GLS83" s="12"/>
      <c r="GLT83" s="12"/>
      <c r="GLU83" s="12"/>
      <c r="GLV83" s="12"/>
      <c r="GLW83" s="12"/>
      <c r="GLX83" s="11"/>
      <c r="GLY83" s="15"/>
      <c r="GLZ83" s="13"/>
      <c r="GMA83" s="14"/>
      <c r="GMB83" s="14"/>
      <c r="GMC83" s="12"/>
      <c r="GMD83" s="12"/>
      <c r="GME83" s="12"/>
      <c r="GMF83" s="12"/>
      <c r="GMG83" s="12"/>
      <c r="GMH83" s="12"/>
      <c r="GMI83" s="12"/>
      <c r="GMJ83" s="12"/>
      <c r="GMK83" s="12"/>
      <c r="GML83" s="12"/>
      <c r="GMM83" s="12"/>
      <c r="GMN83" s="12"/>
      <c r="GMO83" s="11"/>
      <c r="GMP83" s="15"/>
      <c r="GMQ83" s="13"/>
      <c r="GMR83" s="14"/>
      <c r="GMS83" s="14"/>
      <c r="GMT83" s="12"/>
      <c r="GMU83" s="12"/>
      <c r="GMV83" s="12"/>
      <c r="GMW83" s="12"/>
      <c r="GMX83" s="12"/>
      <c r="GMY83" s="12"/>
      <c r="GMZ83" s="12"/>
      <c r="GNA83" s="12"/>
      <c r="GNB83" s="12"/>
      <c r="GNC83" s="12"/>
      <c r="GND83" s="12"/>
      <c r="GNE83" s="12"/>
      <c r="GNF83" s="11"/>
      <c r="GNG83" s="15"/>
      <c r="GNH83" s="13"/>
      <c r="GNI83" s="14"/>
      <c r="GNJ83" s="14"/>
      <c r="GNK83" s="12"/>
      <c r="GNL83" s="12"/>
      <c r="GNM83" s="12"/>
      <c r="GNN83" s="12"/>
      <c r="GNO83" s="12"/>
      <c r="GNP83" s="12"/>
      <c r="GNQ83" s="12"/>
      <c r="GNR83" s="12"/>
      <c r="GNS83" s="12"/>
      <c r="GNT83" s="12"/>
      <c r="GNU83" s="12"/>
      <c r="GNV83" s="12"/>
      <c r="GNW83" s="11"/>
      <c r="GNX83" s="15"/>
      <c r="GNY83" s="13"/>
      <c r="GNZ83" s="14"/>
      <c r="GOA83" s="14"/>
      <c r="GOB83" s="12"/>
      <c r="GOC83" s="12"/>
      <c r="GOD83" s="12"/>
      <c r="GOE83" s="12"/>
      <c r="GOF83" s="12"/>
      <c r="GOG83" s="12"/>
      <c r="GOH83" s="12"/>
      <c r="GOI83" s="12"/>
      <c r="GOJ83" s="12"/>
      <c r="GOK83" s="12"/>
      <c r="GOL83" s="12"/>
      <c r="GOM83" s="12"/>
      <c r="GON83" s="11"/>
      <c r="GOO83" s="15"/>
      <c r="GOP83" s="13"/>
      <c r="GOQ83" s="14"/>
      <c r="GOR83" s="14"/>
      <c r="GOS83" s="12"/>
      <c r="GOT83" s="12"/>
      <c r="GOU83" s="12"/>
      <c r="GOV83" s="12"/>
      <c r="GOW83" s="12"/>
      <c r="GOX83" s="12"/>
      <c r="GOY83" s="12"/>
      <c r="GOZ83" s="12"/>
      <c r="GPA83" s="12"/>
      <c r="GPB83" s="12"/>
      <c r="GPC83" s="12"/>
      <c r="GPD83" s="12"/>
      <c r="GPE83" s="11"/>
      <c r="GPF83" s="15"/>
      <c r="GPG83" s="13"/>
      <c r="GPH83" s="14"/>
      <c r="GPI83" s="14"/>
      <c r="GPJ83" s="12"/>
      <c r="GPK83" s="12"/>
      <c r="GPL83" s="12"/>
      <c r="GPM83" s="12"/>
      <c r="GPN83" s="12"/>
      <c r="GPO83" s="12"/>
      <c r="GPP83" s="12"/>
      <c r="GPQ83" s="12"/>
      <c r="GPR83" s="12"/>
      <c r="GPS83" s="12"/>
      <c r="GPT83" s="12"/>
      <c r="GPU83" s="12"/>
      <c r="GPV83" s="11"/>
      <c r="GPW83" s="15"/>
      <c r="GPX83" s="13"/>
      <c r="GPY83" s="14"/>
      <c r="GPZ83" s="14"/>
      <c r="GQA83" s="12"/>
      <c r="GQB83" s="12"/>
      <c r="GQC83" s="12"/>
      <c r="GQD83" s="12"/>
      <c r="GQE83" s="12"/>
      <c r="GQF83" s="12"/>
      <c r="GQG83" s="12"/>
      <c r="GQH83" s="12"/>
      <c r="GQI83" s="12"/>
      <c r="GQJ83" s="12"/>
      <c r="GQK83" s="12"/>
      <c r="GQL83" s="12"/>
      <c r="GQM83" s="11"/>
      <c r="GQN83" s="15"/>
      <c r="GQO83" s="13"/>
      <c r="GQP83" s="14"/>
      <c r="GQQ83" s="14"/>
      <c r="GQR83" s="12"/>
      <c r="GQS83" s="12"/>
      <c r="GQT83" s="12"/>
      <c r="GQU83" s="12"/>
      <c r="GQV83" s="12"/>
      <c r="GQW83" s="12"/>
      <c r="GQX83" s="12"/>
      <c r="GQY83" s="12"/>
      <c r="GQZ83" s="12"/>
      <c r="GRA83" s="12"/>
      <c r="GRB83" s="12"/>
      <c r="GRC83" s="12"/>
      <c r="GRD83" s="11"/>
      <c r="GRE83" s="15"/>
      <c r="GRF83" s="13"/>
      <c r="GRG83" s="14"/>
      <c r="GRH83" s="14"/>
      <c r="GRI83" s="12"/>
      <c r="GRJ83" s="12"/>
      <c r="GRK83" s="12"/>
      <c r="GRL83" s="12"/>
      <c r="GRM83" s="12"/>
      <c r="GRN83" s="12"/>
      <c r="GRO83" s="12"/>
      <c r="GRP83" s="12"/>
      <c r="GRQ83" s="12"/>
      <c r="GRR83" s="12"/>
      <c r="GRS83" s="12"/>
      <c r="GRT83" s="12"/>
      <c r="GRU83" s="11"/>
      <c r="GRV83" s="15"/>
      <c r="GRW83" s="13"/>
      <c r="GRX83" s="14"/>
      <c r="GRY83" s="14"/>
      <c r="GRZ83" s="12"/>
      <c r="GSA83" s="12"/>
      <c r="GSB83" s="12"/>
      <c r="GSC83" s="12"/>
      <c r="GSD83" s="12"/>
      <c r="GSE83" s="12"/>
      <c r="GSF83" s="12"/>
      <c r="GSG83" s="12"/>
      <c r="GSH83" s="12"/>
      <c r="GSI83" s="12"/>
      <c r="GSJ83" s="12"/>
      <c r="GSK83" s="12"/>
      <c r="GSL83" s="11"/>
      <c r="GSM83" s="15"/>
      <c r="GSN83" s="13"/>
      <c r="GSO83" s="14"/>
      <c r="GSP83" s="14"/>
      <c r="GSQ83" s="12"/>
      <c r="GSR83" s="12"/>
      <c r="GSS83" s="12"/>
      <c r="GST83" s="12"/>
      <c r="GSU83" s="12"/>
      <c r="GSV83" s="12"/>
      <c r="GSW83" s="12"/>
      <c r="GSX83" s="12"/>
      <c r="GSY83" s="12"/>
      <c r="GSZ83" s="12"/>
      <c r="GTA83" s="12"/>
      <c r="GTB83" s="12"/>
      <c r="GTC83" s="11"/>
      <c r="GTD83" s="15"/>
      <c r="GTE83" s="13"/>
      <c r="GTF83" s="14"/>
      <c r="GTG83" s="14"/>
      <c r="GTH83" s="12"/>
      <c r="GTI83" s="12"/>
      <c r="GTJ83" s="12"/>
      <c r="GTK83" s="12"/>
      <c r="GTL83" s="12"/>
      <c r="GTM83" s="12"/>
      <c r="GTN83" s="12"/>
      <c r="GTO83" s="12"/>
      <c r="GTP83" s="12"/>
      <c r="GTQ83" s="12"/>
      <c r="GTR83" s="12"/>
      <c r="GTS83" s="12"/>
      <c r="GTT83" s="11"/>
      <c r="GTU83" s="15"/>
      <c r="GTV83" s="13"/>
      <c r="GTW83" s="14"/>
      <c r="GTX83" s="14"/>
      <c r="GTY83" s="12"/>
      <c r="GTZ83" s="12"/>
      <c r="GUA83" s="12"/>
      <c r="GUB83" s="12"/>
      <c r="GUC83" s="12"/>
      <c r="GUD83" s="12"/>
      <c r="GUE83" s="12"/>
      <c r="GUF83" s="12"/>
      <c r="GUG83" s="12"/>
      <c r="GUH83" s="12"/>
      <c r="GUI83" s="12"/>
      <c r="GUJ83" s="12"/>
      <c r="GUK83" s="11"/>
      <c r="GUL83" s="15"/>
      <c r="GUM83" s="13"/>
      <c r="GUN83" s="14"/>
      <c r="GUO83" s="14"/>
      <c r="GUP83" s="12"/>
      <c r="GUQ83" s="12"/>
      <c r="GUR83" s="12"/>
      <c r="GUS83" s="12"/>
      <c r="GUT83" s="12"/>
      <c r="GUU83" s="12"/>
      <c r="GUV83" s="12"/>
      <c r="GUW83" s="12"/>
      <c r="GUX83" s="12"/>
      <c r="GUY83" s="12"/>
      <c r="GUZ83" s="12"/>
      <c r="GVA83" s="12"/>
      <c r="GVB83" s="11"/>
      <c r="GVC83" s="15"/>
      <c r="GVD83" s="13"/>
      <c r="GVE83" s="14"/>
      <c r="GVF83" s="14"/>
      <c r="GVG83" s="12"/>
      <c r="GVH83" s="12"/>
      <c r="GVI83" s="12"/>
      <c r="GVJ83" s="12"/>
      <c r="GVK83" s="12"/>
      <c r="GVL83" s="12"/>
      <c r="GVM83" s="12"/>
      <c r="GVN83" s="12"/>
      <c r="GVO83" s="12"/>
      <c r="GVP83" s="12"/>
      <c r="GVQ83" s="12"/>
      <c r="GVR83" s="12"/>
      <c r="GVS83" s="11"/>
      <c r="GVT83" s="15"/>
      <c r="GVU83" s="13"/>
      <c r="GVV83" s="14"/>
      <c r="GVW83" s="14"/>
      <c r="GVX83" s="12"/>
      <c r="GVY83" s="12"/>
      <c r="GVZ83" s="12"/>
      <c r="GWA83" s="12"/>
      <c r="GWB83" s="12"/>
      <c r="GWC83" s="12"/>
      <c r="GWD83" s="12"/>
      <c r="GWE83" s="12"/>
      <c r="GWF83" s="12"/>
      <c r="GWG83" s="12"/>
      <c r="GWH83" s="12"/>
      <c r="GWI83" s="12"/>
      <c r="GWJ83" s="11"/>
      <c r="GWK83" s="15"/>
      <c r="GWL83" s="13"/>
      <c r="GWM83" s="14"/>
      <c r="GWN83" s="14"/>
      <c r="GWO83" s="12"/>
      <c r="GWP83" s="12"/>
      <c r="GWQ83" s="12"/>
      <c r="GWR83" s="12"/>
      <c r="GWS83" s="12"/>
      <c r="GWT83" s="12"/>
      <c r="GWU83" s="12"/>
      <c r="GWV83" s="12"/>
      <c r="GWW83" s="12"/>
      <c r="GWX83" s="12"/>
      <c r="GWY83" s="12"/>
      <c r="GWZ83" s="12"/>
      <c r="GXA83" s="11"/>
      <c r="GXB83" s="15"/>
      <c r="GXC83" s="13"/>
      <c r="GXD83" s="14"/>
      <c r="GXE83" s="14"/>
      <c r="GXF83" s="12"/>
      <c r="GXG83" s="12"/>
      <c r="GXH83" s="12"/>
      <c r="GXI83" s="12"/>
      <c r="GXJ83" s="12"/>
      <c r="GXK83" s="12"/>
      <c r="GXL83" s="12"/>
      <c r="GXM83" s="12"/>
      <c r="GXN83" s="12"/>
      <c r="GXO83" s="12"/>
      <c r="GXP83" s="12"/>
      <c r="GXQ83" s="12"/>
      <c r="GXR83" s="11"/>
      <c r="GXS83" s="15"/>
      <c r="GXT83" s="13"/>
      <c r="GXU83" s="14"/>
      <c r="GXV83" s="14"/>
      <c r="GXW83" s="12"/>
      <c r="GXX83" s="12"/>
      <c r="GXY83" s="12"/>
      <c r="GXZ83" s="12"/>
      <c r="GYA83" s="12"/>
      <c r="GYB83" s="12"/>
      <c r="GYC83" s="12"/>
      <c r="GYD83" s="12"/>
      <c r="GYE83" s="12"/>
      <c r="GYF83" s="12"/>
      <c r="GYG83" s="12"/>
      <c r="GYH83" s="12"/>
      <c r="GYI83" s="11"/>
      <c r="GYJ83" s="15"/>
      <c r="GYK83" s="13"/>
      <c r="GYL83" s="14"/>
      <c r="GYM83" s="14"/>
      <c r="GYN83" s="12"/>
      <c r="GYO83" s="12"/>
      <c r="GYP83" s="12"/>
      <c r="GYQ83" s="12"/>
      <c r="GYR83" s="12"/>
      <c r="GYS83" s="12"/>
      <c r="GYT83" s="12"/>
      <c r="GYU83" s="12"/>
      <c r="GYV83" s="12"/>
      <c r="GYW83" s="12"/>
      <c r="GYX83" s="12"/>
      <c r="GYY83" s="12"/>
      <c r="GYZ83" s="11"/>
      <c r="GZA83" s="15"/>
      <c r="GZB83" s="13"/>
      <c r="GZC83" s="14"/>
      <c r="GZD83" s="14"/>
      <c r="GZE83" s="12"/>
      <c r="GZF83" s="12"/>
      <c r="GZG83" s="12"/>
      <c r="GZH83" s="12"/>
      <c r="GZI83" s="12"/>
      <c r="GZJ83" s="12"/>
      <c r="GZK83" s="12"/>
      <c r="GZL83" s="12"/>
      <c r="GZM83" s="12"/>
      <c r="GZN83" s="12"/>
      <c r="GZO83" s="12"/>
      <c r="GZP83" s="12"/>
      <c r="GZQ83" s="11"/>
      <c r="GZR83" s="15"/>
      <c r="GZS83" s="13"/>
      <c r="GZT83" s="14"/>
      <c r="GZU83" s="14"/>
      <c r="GZV83" s="12"/>
      <c r="GZW83" s="12"/>
      <c r="GZX83" s="12"/>
      <c r="GZY83" s="12"/>
      <c r="GZZ83" s="12"/>
      <c r="HAA83" s="12"/>
      <c r="HAB83" s="12"/>
      <c r="HAC83" s="12"/>
      <c r="HAD83" s="12"/>
      <c r="HAE83" s="12"/>
      <c r="HAF83" s="12"/>
      <c r="HAG83" s="12"/>
      <c r="HAH83" s="11"/>
      <c r="HAI83" s="15"/>
      <c r="HAJ83" s="13"/>
      <c r="HAK83" s="14"/>
      <c r="HAL83" s="14"/>
      <c r="HAM83" s="12"/>
      <c r="HAN83" s="12"/>
      <c r="HAO83" s="12"/>
      <c r="HAP83" s="12"/>
      <c r="HAQ83" s="12"/>
      <c r="HAR83" s="12"/>
      <c r="HAS83" s="12"/>
      <c r="HAT83" s="12"/>
      <c r="HAU83" s="12"/>
      <c r="HAV83" s="12"/>
      <c r="HAW83" s="12"/>
      <c r="HAX83" s="12"/>
      <c r="HAY83" s="11"/>
      <c r="HAZ83" s="15"/>
      <c r="HBA83" s="13"/>
      <c r="HBB83" s="14"/>
      <c r="HBC83" s="14"/>
      <c r="HBD83" s="12"/>
      <c r="HBE83" s="12"/>
      <c r="HBF83" s="12"/>
      <c r="HBG83" s="12"/>
      <c r="HBH83" s="12"/>
      <c r="HBI83" s="12"/>
      <c r="HBJ83" s="12"/>
      <c r="HBK83" s="12"/>
      <c r="HBL83" s="12"/>
      <c r="HBM83" s="12"/>
      <c r="HBN83" s="12"/>
      <c r="HBO83" s="12"/>
      <c r="HBP83" s="11"/>
      <c r="HBQ83" s="15"/>
      <c r="HBR83" s="13"/>
      <c r="HBS83" s="14"/>
      <c r="HBT83" s="14"/>
      <c r="HBU83" s="12"/>
      <c r="HBV83" s="12"/>
      <c r="HBW83" s="12"/>
      <c r="HBX83" s="12"/>
      <c r="HBY83" s="12"/>
      <c r="HBZ83" s="12"/>
      <c r="HCA83" s="12"/>
      <c r="HCB83" s="12"/>
      <c r="HCC83" s="12"/>
      <c r="HCD83" s="12"/>
      <c r="HCE83" s="12"/>
      <c r="HCF83" s="12"/>
      <c r="HCG83" s="11"/>
      <c r="HCH83" s="15"/>
      <c r="HCI83" s="13"/>
      <c r="HCJ83" s="14"/>
      <c r="HCK83" s="14"/>
      <c r="HCL83" s="12"/>
      <c r="HCM83" s="12"/>
      <c r="HCN83" s="12"/>
      <c r="HCO83" s="12"/>
      <c r="HCP83" s="12"/>
      <c r="HCQ83" s="12"/>
      <c r="HCR83" s="12"/>
      <c r="HCS83" s="12"/>
      <c r="HCT83" s="12"/>
      <c r="HCU83" s="12"/>
      <c r="HCV83" s="12"/>
      <c r="HCW83" s="12"/>
      <c r="HCX83" s="11"/>
      <c r="HCY83" s="15"/>
      <c r="HCZ83" s="13"/>
      <c r="HDA83" s="14"/>
      <c r="HDB83" s="14"/>
      <c r="HDC83" s="12"/>
      <c r="HDD83" s="12"/>
      <c r="HDE83" s="12"/>
      <c r="HDF83" s="12"/>
      <c r="HDG83" s="12"/>
      <c r="HDH83" s="12"/>
      <c r="HDI83" s="12"/>
      <c r="HDJ83" s="12"/>
      <c r="HDK83" s="12"/>
      <c r="HDL83" s="12"/>
      <c r="HDM83" s="12"/>
      <c r="HDN83" s="12"/>
      <c r="HDO83" s="11"/>
      <c r="HDP83" s="15"/>
      <c r="HDQ83" s="13"/>
      <c r="HDR83" s="14"/>
      <c r="HDS83" s="14"/>
      <c r="HDT83" s="12"/>
      <c r="HDU83" s="12"/>
      <c r="HDV83" s="12"/>
      <c r="HDW83" s="12"/>
      <c r="HDX83" s="12"/>
      <c r="HDY83" s="12"/>
      <c r="HDZ83" s="12"/>
      <c r="HEA83" s="12"/>
      <c r="HEB83" s="12"/>
      <c r="HEC83" s="12"/>
      <c r="HED83" s="12"/>
      <c r="HEE83" s="12"/>
      <c r="HEF83" s="11"/>
      <c r="HEG83" s="15"/>
      <c r="HEH83" s="13"/>
      <c r="HEI83" s="14"/>
      <c r="HEJ83" s="14"/>
      <c r="HEK83" s="12"/>
      <c r="HEL83" s="12"/>
      <c r="HEM83" s="12"/>
      <c r="HEN83" s="12"/>
      <c r="HEO83" s="12"/>
      <c r="HEP83" s="12"/>
      <c r="HEQ83" s="12"/>
      <c r="HER83" s="12"/>
      <c r="HES83" s="12"/>
      <c r="HET83" s="12"/>
      <c r="HEU83" s="12"/>
      <c r="HEV83" s="12"/>
      <c r="HEW83" s="11"/>
      <c r="HEX83" s="15"/>
      <c r="HEY83" s="13"/>
      <c r="HEZ83" s="14"/>
      <c r="HFA83" s="14"/>
      <c r="HFB83" s="12"/>
      <c r="HFC83" s="12"/>
      <c r="HFD83" s="12"/>
      <c r="HFE83" s="12"/>
      <c r="HFF83" s="12"/>
      <c r="HFG83" s="12"/>
      <c r="HFH83" s="12"/>
      <c r="HFI83" s="12"/>
      <c r="HFJ83" s="12"/>
      <c r="HFK83" s="12"/>
      <c r="HFL83" s="12"/>
      <c r="HFM83" s="12"/>
      <c r="HFN83" s="11"/>
      <c r="HFO83" s="15"/>
      <c r="HFP83" s="13"/>
      <c r="HFQ83" s="14"/>
      <c r="HFR83" s="14"/>
      <c r="HFS83" s="12"/>
      <c r="HFT83" s="12"/>
      <c r="HFU83" s="12"/>
      <c r="HFV83" s="12"/>
      <c r="HFW83" s="12"/>
      <c r="HFX83" s="12"/>
      <c r="HFY83" s="12"/>
      <c r="HFZ83" s="12"/>
      <c r="HGA83" s="12"/>
      <c r="HGB83" s="12"/>
      <c r="HGC83" s="12"/>
      <c r="HGD83" s="12"/>
      <c r="HGE83" s="11"/>
      <c r="HGF83" s="15"/>
      <c r="HGG83" s="13"/>
      <c r="HGH83" s="14"/>
      <c r="HGI83" s="14"/>
      <c r="HGJ83" s="12"/>
      <c r="HGK83" s="12"/>
      <c r="HGL83" s="12"/>
      <c r="HGM83" s="12"/>
      <c r="HGN83" s="12"/>
      <c r="HGO83" s="12"/>
      <c r="HGP83" s="12"/>
      <c r="HGQ83" s="12"/>
      <c r="HGR83" s="12"/>
      <c r="HGS83" s="12"/>
      <c r="HGT83" s="12"/>
      <c r="HGU83" s="12"/>
      <c r="HGV83" s="11"/>
      <c r="HGW83" s="15"/>
      <c r="HGX83" s="13"/>
      <c r="HGY83" s="14"/>
      <c r="HGZ83" s="14"/>
      <c r="HHA83" s="12"/>
      <c r="HHB83" s="12"/>
      <c r="HHC83" s="12"/>
      <c r="HHD83" s="12"/>
      <c r="HHE83" s="12"/>
      <c r="HHF83" s="12"/>
      <c r="HHG83" s="12"/>
      <c r="HHH83" s="12"/>
      <c r="HHI83" s="12"/>
      <c r="HHJ83" s="12"/>
      <c r="HHK83" s="12"/>
      <c r="HHL83" s="12"/>
      <c r="HHM83" s="11"/>
      <c r="HHN83" s="15"/>
      <c r="HHO83" s="13"/>
      <c r="HHP83" s="14"/>
      <c r="HHQ83" s="14"/>
      <c r="HHR83" s="12"/>
      <c r="HHS83" s="12"/>
      <c r="HHT83" s="12"/>
      <c r="HHU83" s="12"/>
      <c r="HHV83" s="12"/>
      <c r="HHW83" s="12"/>
      <c r="HHX83" s="12"/>
      <c r="HHY83" s="12"/>
      <c r="HHZ83" s="12"/>
      <c r="HIA83" s="12"/>
      <c r="HIB83" s="12"/>
      <c r="HIC83" s="12"/>
      <c r="HID83" s="11"/>
      <c r="HIE83" s="15"/>
      <c r="HIF83" s="13"/>
      <c r="HIG83" s="14"/>
      <c r="HIH83" s="14"/>
      <c r="HII83" s="12"/>
      <c r="HIJ83" s="12"/>
      <c r="HIK83" s="12"/>
      <c r="HIL83" s="12"/>
      <c r="HIM83" s="12"/>
      <c r="HIN83" s="12"/>
      <c r="HIO83" s="12"/>
      <c r="HIP83" s="12"/>
      <c r="HIQ83" s="12"/>
      <c r="HIR83" s="12"/>
      <c r="HIS83" s="12"/>
      <c r="HIT83" s="12"/>
      <c r="HIU83" s="11"/>
      <c r="HIV83" s="15"/>
      <c r="HIW83" s="13"/>
      <c r="HIX83" s="14"/>
      <c r="HIY83" s="14"/>
      <c r="HIZ83" s="12"/>
      <c r="HJA83" s="12"/>
      <c r="HJB83" s="12"/>
      <c r="HJC83" s="12"/>
      <c r="HJD83" s="12"/>
      <c r="HJE83" s="12"/>
      <c r="HJF83" s="12"/>
      <c r="HJG83" s="12"/>
      <c r="HJH83" s="12"/>
      <c r="HJI83" s="12"/>
      <c r="HJJ83" s="12"/>
      <c r="HJK83" s="12"/>
      <c r="HJL83" s="11"/>
      <c r="HJM83" s="15"/>
      <c r="HJN83" s="13"/>
      <c r="HJO83" s="14"/>
      <c r="HJP83" s="14"/>
      <c r="HJQ83" s="12"/>
      <c r="HJR83" s="12"/>
      <c r="HJS83" s="12"/>
      <c r="HJT83" s="12"/>
      <c r="HJU83" s="12"/>
      <c r="HJV83" s="12"/>
      <c r="HJW83" s="12"/>
      <c r="HJX83" s="12"/>
      <c r="HJY83" s="12"/>
      <c r="HJZ83" s="12"/>
      <c r="HKA83" s="12"/>
      <c r="HKB83" s="12"/>
      <c r="HKC83" s="11"/>
      <c r="HKD83" s="15"/>
      <c r="HKE83" s="13"/>
      <c r="HKF83" s="14"/>
      <c r="HKG83" s="14"/>
      <c r="HKH83" s="12"/>
      <c r="HKI83" s="12"/>
      <c r="HKJ83" s="12"/>
      <c r="HKK83" s="12"/>
      <c r="HKL83" s="12"/>
      <c r="HKM83" s="12"/>
      <c r="HKN83" s="12"/>
      <c r="HKO83" s="12"/>
      <c r="HKP83" s="12"/>
      <c r="HKQ83" s="12"/>
      <c r="HKR83" s="12"/>
      <c r="HKS83" s="12"/>
      <c r="HKT83" s="11"/>
      <c r="HKU83" s="15"/>
      <c r="HKV83" s="13"/>
      <c r="HKW83" s="14"/>
      <c r="HKX83" s="14"/>
      <c r="HKY83" s="12"/>
      <c r="HKZ83" s="12"/>
      <c r="HLA83" s="12"/>
      <c r="HLB83" s="12"/>
      <c r="HLC83" s="12"/>
      <c r="HLD83" s="12"/>
      <c r="HLE83" s="12"/>
      <c r="HLF83" s="12"/>
      <c r="HLG83" s="12"/>
      <c r="HLH83" s="12"/>
      <c r="HLI83" s="12"/>
      <c r="HLJ83" s="12"/>
      <c r="HLK83" s="11"/>
      <c r="HLL83" s="15"/>
      <c r="HLM83" s="13"/>
      <c r="HLN83" s="14"/>
      <c r="HLO83" s="14"/>
      <c r="HLP83" s="12"/>
      <c r="HLQ83" s="12"/>
      <c r="HLR83" s="12"/>
      <c r="HLS83" s="12"/>
      <c r="HLT83" s="12"/>
      <c r="HLU83" s="12"/>
      <c r="HLV83" s="12"/>
      <c r="HLW83" s="12"/>
      <c r="HLX83" s="12"/>
      <c r="HLY83" s="12"/>
      <c r="HLZ83" s="12"/>
      <c r="HMA83" s="12"/>
      <c r="HMB83" s="11"/>
      <c r="HMC83" s="15"/>
      <c r="HMD83" s="13"/>
      <c r="HME83" s="14"/>
      <c r="HMF83" s="14"/>
      <c r="HMG83" s="12"/>
      <c r="HMH83" s="12"/>
      <c r="HMI83" s="12"/>
      <c r="HMJ83" s="12"/>
      <c r="HMK83" s="12"/>
      <c r="HML83" s="12"/>
      <c r="HMM83" s="12"/>
      <c r="HMN83" s="12"/>
      <c r="HMO83" s="12"/>
      <c r="HMP83" s="12"/>
      <c r="HMQ83" s="12"/>
      <c r="HMR83" s="12"/>
      <c r="HMS83" s="11"/>
      <c r="HMT83" s="15"/>
      <c r="HMU83" s="13"/>
      <c r="HMV83" s="14"/>
      <c r="HMW83" s="14"/>
      <c r="HMX83" s="12"/>
      <c r="HMY83" s="12"/>
      <c r="HMZ83" s="12"/>
      <c r="HNA83" s="12"/>
      <c r="HNB83" s="12"/>
      <c r="HNC83" s="12"/>
      <c r="HND83" s="12"/>
      <c r="HNE83" s="12"/>
      <c r="HNF83" s="12"/>
      <c r="HNG83" s="12"/>
      <c r="HNH83" s="12"/>
      <c r="HNI83" s="12"/>
      <c r="HNJ83" s="11"/>
      <c r="HNK83" s="15"/>
      <c r="HNL83" s="13"/>
      <c r="HNM83" s="14"/>
      <c r="HNN83" s="14"/>
      <c r="HNO83" s="12"/>
      <c r="HNP83" s="12"/>
      <c r="HNQ83" s="12"/>
      <c r="HNR83" s="12"/>
      <c r="HNS83" s="12"/>
      <c r="HNT83" s="12"/>
      <c r="HNU83" s="12"/>
      <c r="HNV83" s="12"/>
      <c r="HNW83" s="12"/>
      <c r="HNX83" s="12"/>
      <c r="HNY83" s="12"/>
      <c r="HNZ83" s="12"/>
      <c r="HOA83" s="11"/>
      <c r="HOB83" s="15"/>
      <c r="HOC83" s="13"/>
      <c r="HOD83" s="14"/>
      <c r="HOE83" s="14"/>
      <c r="HOF83" s="12"/>
      <c r="HOG83" s="12"/>
      <c r="HOH83" s="12"/>
      <c r="HOI83" s="12"/>
      <c r="HOJ83" s="12"/>
      <c r="HOK83" s="12"/>
      <c r="HOL83" s="12"/>
      <c r="HOM83" s="12"/>
      <c r="HON83" s="12"/>
      <c r="HOO83" s="12"/>
      <c r="HOP83" s="12"/>
      <c r="HOQ83" s="12"/>
      <c r="HOR83" s="11"/>
      <c r="HOS83" s="15"/>
      <c r="HOT83" s="13"/>
      <c r="HOU83" s="14"/>
      <c r="HOV83" s="14"/>
      <c r="HOW83" s="12"/>
      <c r="HOX83" s="12"/>
      <c r="HOY83" s="12"/>
      <c r="HOZ83" s="12"/>
      <c r="HPA83" s="12"/>
      <c r="HPB83" s="12"/>
      <c r="HPC83" s="12"/>
      <c r="HPD83" s="12"/>
      <c r="HPE83" s="12"/>
      <c r="HPF83" s="12"/>
      <c r="HPG83" s="12"/>
      <c r="HPH83" s="12"/>
      <c r="HPI83" s="11"/>
      <c r="HPJ83" s="15"/>
      <c r="HPK83" s="13"/>
      <c r="HPL83" s="14"/>
      <c r="HPM83" s="14"/>
      <c r="HPN83" s="12"/>
      <c r="HPO83" s="12"/>
      <c r="HPP83" s="12"/>
      <c r="HPQ83" s="12"/>
      <c r="HPR83" s="12"/>
      <c r="HPS83" s="12"/>
      <c r="HPT83" s="12"/>
      <c r="HPU83" s="12"/>
      <c r="HPV83" s="12"/>
      <c r="HPW83" s="12"/>
      <c r="HPX83" s="12"/>
      <c r="HPY83" s="12"/>
      <c r="HPZ83" s="11"/>
      <c r="HQA83" s="15"/>
      <c r="HQB83" s="13"/>
      <c r="HQC83" s="14"/>
      <c r="HQD83" s="14"/>
      <c r="HQE83" s="12"/>
      <c r="HQF83" s="12"/>
      <c r="HQG83" s="12"/>
      <c r="HQH83" s="12"/>
      <c r="HQI83" s="12"/>
      <c r="HQJ83" s="12"/>
      <c r="HQK83" s="12"/>
      <c r="HQL83" s="12"/>
      <c r="HQM83" s="12"/>
      <c r="HQN83" s="12"/>
      <c r="HQO83" s="12"/>
      <c r="HQP83" s="12"/>
      <c r="HQQ83" s="11"/>
      <c r="HQR83" s="15"/>
      <c r="HQS83" s="13"/>
      <c r="HQT83" s="14"/>
      <c r="HQU83" s="14"/>
      <c r="HQV83" s="12"/>
      <c r="HQW83" s="12"/>
      <c r="HQX83" s="12"/>
      <c r="HQY83" s="12"/>
      <c r="HQZ83" s="12"/>
      <c r="HRA83" s="12"/>
      <c r="HRB83" s="12"/>
      <c r="HRC83" s="12"/>
      <c r="HRD83" s="12"/>
      <c r="HRE83" s="12"/>
      <c r="HRF83" s="12"/>
      <c r="HRG83" s="12"/>
      <c r="HRH83" s="11"/>
      <c r="HRI83" s="15"/>
      <c r="HRJ83" s="13"/>
      <c r="HRK83" s="14"/>
      <c r="HRL83" s="14"/>
      <c r="HRM83" s="12"/>
      <c r="HRN83" s="12"/>
      <c r="HRO83" s="12"/>
      <c r="HRP83" s="12"/>
      <c r="HRQ83" s="12"/>
      <c r="HRR83" s="12"/>
      <c r="HRS83" s="12"/>
      <c r="HRT83" s="12"/>
      <c r="HRU83" s="12"/>
      <c r="HRV83" s="12"/>
      <c r="HRW83" s="12"/>
      <c r="HRX83" s="12"/>
      <c r="HRY83" s="11"/>
      <c r="HRZ83" s="15"/>
      <c r="HSA83" s="13"/>
      <c r="HSB83" s="14"/>
      <c r="HSC83" s="14"/>
      <c r="HSD83" s="12"/>
      <c r="HSE83" s="12"/>
      <c r="HSF83" s="12"/>
      <c r="HSG83" s="12"/>
      <c r="HSH83" s="12"/>
      <c r="HSI83" s="12"/>
      <c r="HSJ83" s="12"/>
      <c r="HSK83" s="12"/>
      <c r="HSL83" s="12"/>
      <c r="HSM83" s="12"/>
      <c r="HSN83" s="12"/>
      <c r="HSO83" s="12"/>
      <c r="HSP83" s="11"/>
      <c r="HSQ83" s="15"/>
      <c r="HSR83" s="13"/>
      <c r="HSS83" s="14"/>
      <c r="HST83" s="14"/>
      <c r="HSU83" s="12"/>
      <c r="HSV83" s="12"/>
      <c r="HSW83" s="12"/>
      <c r="HSX83" s="12"/>
      <c r="HSY83" s="12"/>
      <c r="HSZ83" s="12"/>
      <c r="HTA83" s="12"/>
      <c r="HTB83" s="12"/>
      <c r="HTC83" s="12"/>
      <c r="HTD83" s="12"/>
      <c r="HTE83" s="12"/>
      <c r="HTF83" s="12"/>
      <c r="HTG83" s="11"/>
      <c r="HTH83" s="15"/>
      <c r="HTI83" s="13"/>
      <c r="HTJ83" s="14"/>
      <c r="HTK83" s="14"/>
      <c r="HTL83" s="12"/>
      <c r="HTM83" s="12"/>
      <c r="HTN83" s="12"/>
      <c r="HTO83" s="12"/>
      <c r="HTP83" s="12"/>
      <c r="HTQ83" s="12"/>
      <c r="HTR83" s="12"/>
      <c r="HTS83" s="12"/>
      <c r="HTT83" s="12"/>
      <c r="HTU83" s="12"/>
      <c r="HTV83" s="12"/>
      <c r="HTW83" s="12"/>
      <c r="HTX83" s="11"/>
      <c r="HTY83" s="15"/>
      <c r="HTZ83" s="13"/>
      <c r="HUA83" s="14"/>
      <c r="HUB83" s="14"/>
      <c r="HUC83" s="12"/>
      <c r="HUD83" s="12"/>
      <c r="HUE83" s="12"/>
      <c r="HUF83" s="12"/>
      <c r="HUG83" s="12"/>
      <c r="HUH83" s="12"/>
      <c r="HUI83" s="12"/>
      <c r="HUJ83" s="12"/>
      <c r="HUK83" s="12"/>
      <c r="HUL83" s="12"/>
      <c r="HUM83" s="12"/>
      <c r="HUN83" s="12"/>
      <c r="HUO83" s="11"/>
      <c r="HUP83" s="15"/>
      <c r="HUQ83" s="13"/>
      <c r="HUR83" s="14"/>
      <c r="HUS83" s="14"/>
      <c r="HUT83" s="12"/>
      <c r="HUU83" s="12"/>
      <c r="HUV83" s="12"/>
      <c r="HUW83" s="12"/>
      <c r="HUX83" s="12"/>
      <c r="HUY83" s="12"/>
      <c r="HUZ83" s="12"/>
      <c r="HVA83" s="12"/>
      <c r="HVB83" s="12"/>
      <c r="HVC83" s="12"/>
      <c r="HVD83" s="12"/>
      <c r="HVE83" s="12"/>
      <c r="HVF83" s="11"/>
      <c r="HVG83" s="15"/>
      <c r="HVH83" s="13"/>
      <c r="HVI83" s="14"/>
      <c r="HVJ83" s="14"/>
      <c r="HVK83" s="12"/>
      <c r="HVL83" s="12"/>
      <c r="HVM83" s="12"/>
      <c r="HVN83" s="12"/>
      <c r="HVO83" s="12"/>
      <c r="HVP83" s="12"/>
      <c r="HVQ83" s="12"/>
      <c r="HVR83" s="12"/>
      <c r="HVS83" s="12"/>
      <c r="HVT83" s="12"/>
      <c r="HVU83" s="12"/>
      <c r="HVV83" s="12"/>
      <c r="HVW83" s="11"/>
      <c r="HVX83" s="15"/>
      <c r="HVY83" s="13"/>
      <c r="HVZ83" s="14"/>
      <c r="HWA83" s="14"/>
      <c r="HWB83" s="12"/>
      <c r="HWC83" s="12"/>
      <c r="HWD83" s="12"/>
      <c r="HWE83" s="12"/>
      <c r="HWF83" s="12"/>
      <c r="HWG83" s="12"/>
      <c r="HWH83" s="12"/>
      <c r="HWI83" s="12"/>
      <c r="HWJ83" s="12"/>
      <c r="HWK83" s="12"/>
      <c r="HWL83" s="12"/>
      <c r="HWM83" s="12"/>
      <c r="HWN83" s="11"/>
      <c r="HWO83" s="15"/>
      <c r="HWP83" s="13"/>
      <c r="HWQ83" s="14"/>
      <c r="HWR83" s="14"/>
      <c r="HWS83" s="12"/>
      <c r="HWT83" s="12"/>
      <c r="HWU83" s="12"/>
      <c r="HWV83" s="12"/>
      <c r="HWW83" s="12"/>
      <c r="HWX83" s="12"/>
      <c r="HWY83" s="12"/>
      <c r="HWZ83" s="12"/>
      <c r="HXA83" s="12"/>
      <c r="HXB83" s="12"/>
      <c r="HXC83" s="12"/>
      <c r="HXD83" s="12"/>
      <c r="HXE83" s="11"/>
      <c r="HXF83" s="15"/>
      <c r="HXG83" s="13"/>
      <c r="HXH83" s="14"/>
      <c r="HXI83" s="14"/>
      <c r="HXJ83" s="12"/>
      <c r="HXK83" s="12"/>
      <c r="HXL83" s="12"/>
      <c r="HXM83" s="12"/>
      <c r="HXN83" s="12"/>
      <c r="HXO83" s="12"/>
      <c r="HXP83" s="12"/>
      <c r="HXQ83" s="12"/>
      <c r="HXR83" s="12"/>
      <c r="HXS83" s="12"/>
      <c r="HXT83" s="12"/>
      <c r="HXU83" s="12"/>
      <c r="HXV83" s="11"/>
      <c r="HXW83" s="15"/>
      <c r="HXX83" s="13"/>
      <c r="HXY83" s="14"/>
      <c r="HXZ83" s="14"/>
      <c r="HYA83" s="12"/>
      <c r="HYB83" s="12"/>
      <c r="HYC83" s="12"/>
      <c r="HYD83" s="12"/>
      <c r="HYE83" s="12"/>
      <c r="HYF83" s="12"/>
      <c r="HYG83" s="12"/>
      <c r="HYH83" s="12"/>
      <c r="HYI83" s="12"/>
      <c r="HYJ83" s="12"/>
      <c r="HYK83" s="12"/>
      <c r="HYL83" s="12"/>
      <c r="HYM83" s="11"/>
      <c r="HYN83" s="15"/>
      <c r="HYO83" s="13"/>
      <c r="HYP83" s="14"/>
      <c r="HYQ83" s="14"/>
      <c r="HYR83" s="12"/>
      <c r="HYS83" s="12"/>
      <c r="HYT83" s="12"/>
      <c r="HYU83" s="12"/>
      <c r="HYV83" s="12"/>
      <c r="HYW83" s="12"/>
      <c r="HYX83" s="12"/>
      <c r="HYY83" s="12"/>
      <c r="HYZ83" s="12"/>
      <c r="HZA83" s="12"/>
      <c r="HZB83" s="12"/>
      <c r="HZC83" s="12"/>
      <c r="HZD83" s="11"/>
      <c r="HZE83" s="15"/>
      <c r="HZF83" s="13"/>
      <c r="HZG83" s="14"/>
      <c r="HZH83" s="14"/>
      <c r="HZI83" s="12"/>
      <c r="HZJ83" s="12"/>
      <c r="HZK83" s="12"/>
      <c r="HZL83" s="12"/>
      <c r="HZM83" s="12"/>
      <c r="HZN83" s="12"/>
      <c r="HZO83" s="12"/>
      <c r="HZP83" s="12"/>
      <c r="HZQ83" s="12"/>
      <c r="HZR83" s="12"/>
      <c r="HZS83" s="12"/>
      <c r="HZT83" s="12"/>
      <c r="HZU83" s="11"/>
      <c r="HZV83" s="15"/>
      <c r="HZW83" s="13"/>
      <c r="HZX83" s="14"/>
      <c r="HZY83" s="14"/>
      <c r="HZZ83" s="12"/>
      <c r="IAA83" s="12"/>
      <c r="IAB83" s="12"/>
      <c r="IAC83" s="12"/>
      <c r="IAD83" s="12"/>
      <c r="IAE83" s="12"/>
      <c r="IAF83" s="12"/>
      <c r="IAG83" s="12"/>
      <c r="IAH83" s="12"/>
      <c r="IAI83" s="12"/>
      <c r="IAJ83" s="12"/>
      <c r="IAK83" s="12"/>
      <c r="IAL83" s="11"/>
      <c r="IAM83" s="15"/>
      <c r="IAN83" s="13"/>
      <c r="IAO83" s="14"/>
      <c r="IAP83" s="14"/>
      <c r="IAQ83" s="12"/>
      <c r="IAR83" s="12"/>
      <c r="IAS83" s="12"/>
      <c r="IAT83" s="12"/>
      <c r="IAU83" s="12"/>
      <c r="IAV83" s="12"/>
      <c r="IAW83" s="12"/>
      <c r="IAX83" s="12"/>
      <c r="IAY83" s="12"/>
      <c r="IAZ83" s="12"/>
      <c r="IBA83" s="12"/>
      <c r="IBB83" s="12"/>
      <c r="IBC83" s="11"/>
      <c r="IBD83" s="15"/>
      <c r="IBE83" s="13"/>
      <c r="IBF83" s="14"/>
      <c r="IBG83" s="14"/>
      <c r="IBH83" s="12"/>
      <c r="IBI83" s="12"/>
      <c r="IBJ83" s="12"/>
      <c r="IBK83" s="12"/>
      <c r="IBL83" s="12"/>
      <c r="IBM83" s="12"/>
      <c r="IBN83" s="12"/>
      <c r="IBO83" s="12"/>
      <c r="IBP83" s="12"/>
      <c r="IBQ83" s="12"/>
      <c r="IBR83" s="12"/>
      <c r="IBS83" s="12"/>
      <c r="IBT83" s="11"/>
      <c r="IBU83" s="15"/>
      <c r="IBV83" s="13"/>
      <c r="IBW83" s="14"/>
      <c r="IBX83" s="14"/>
      <c r="IBY83" s="12"/>
      <c r="IBZ83" s="12"/>
      <c r="ICA83" s="12"/>
      <c r="ICB83" s="12"/>
      <c r="ICC83" s="12"/>
      <c r="ICD83" s="12"/>
      <c r="ICE83" s="12"/>
      <c r="ICF83" s="12"/>
      <c r="ICG83" s="12"/>
      <c r="ICH83" s="12"/>
      <c r="ICI83" s="12"/>
      <c r="ICJ83" s="12"/>
      <c r="ICK83" s="11"/>
      <c r="ICL83" s="15"/>
      <c r="ICM83" s="13"/>
      <c r="ICN83" s="14"/>
      <c r="ICO83" s="14"/>
      <c r="ICP83" s="12"/>
      <c r="ICQ83" s="12"/>
      <c r="ICR83" s="12"/>
      <c r="ICS83" s="12"/>
      <c r="ICT83" s="12"/>
      <c r="ICU83" s="12"/>
      <c r="ICV83" s="12"/>
      <c r="ICW83" s="12"/>
      <c r="ICX83" s="12"/>
      <c r="ICY83" s="12"/>
      <c r="ICZ83" s="12"/>
      <c r="IDA83" s="12"/>
      <c r="IDB83" s="11"/>
      <c r="IDC83" s="15"/>
      <c r="IDD83" s="13"/>
      <c r="IDE83" s="14"/>
      <c r="IDF83" s="14"/>
      <c r="IDG83" s="12"/>
      <c r="IDH83" s="12"/>
      <c r="IDI83" s="12"/>
      <c r="IDJ83" s="12"/>
      <c r="IDK83" s="12"/>
      <c r="IDL83" s="12"/>
      <c r="IDM83" s="12"/>
      <c r="IDN83" s="12"/>
      <c r="IDO83" s="12"/>
      <c r="IDP83" s="12"/>
      <c r="IDQ83" s="12"/>
      <c r="IDR83" s="12"/>
      <c r="IDS83" s="11"/>
      <c r="IDT83" s="15"/>
      <c r="IDU83" s="13"/>
      <c r="IDV83" s="14"/>
      <c r="IDW83" s="14"/>
      <c r="IDX83" s="12"/>
      <c r="IDY83" s="12"/>
      <c r="IDZ83" s="12"/>
      <c r="IEA83" s="12"/>
      <c r="IEB83" s="12"/>
      <c r="IEC83" s="12"/>
      <c r="IED83" s="12"/>
      <c r="IEE83" s="12"/>
      <c r="IEF83" s="12"/>
      <c r="IEG83" s="12"/>
      <c r="IEH83" s="12"/>
      <c r="IEI83" s="12"/>
      <c r="IEJ83" s="11"/>
      <c r="IEK83" s="15"/>
      <c r="IEL83" s="13"/>
      <c r="IEM83" s="14"/>
      <c r="IEN83" s="14"/>
      <c r="IEO83" s="12"/>
      <c r="IEP83" s="12"/>
      <c r="IEQ83" s="12"/>
      <c r="IER83" s="12"/>
      <c r="IES83" s="12"/>
      <c r="IET83" s="12"/>
      <c r="IEU83" s="12"/>
      <c r="IEV83" s="12"/>
      <c r="IEW83" s="12"/>
      <c r="IEX83" s="12"/>
      <c r="IEY83" s="12"/>
      <c r="IEZ83" s="12"/>
      <c r="IFA83" s="11"/>
      <c r="IFB83" s="15"/>
      <c r="IFC83" s="13"/>
      <c r="IFD83" s="14"/>
      <c r="IFE83" s="14"/>
      <c r="IFF83" s="12"/>
      <c r="IFG83" s="12"/>
      <c r="IFH83" s="12"/>
      <c r="IFI83" s="12"/>
      <c r="IFJ83" s="12"/>
      <c r="IFK83" s="12"/>
      <c r="IFL83" s="12"/>
      <c r="IFM83" s="12"/>
      <c r="IFN83" s="12"/>
      <c r="IFO83" s="12"/>
      <c r="IFP83" s="12"/>
      <c r="IFQ83" s="12"/>
      <c r="IFR83" s="11"/>
      <c r="IFS83" s="15"/>
      <c r="IFT83" s="13"/>
      <c r="IFU83" s="14"/>
      <c r="IFV83" s="14"/>
      <c r="IFW83" s="12"/>
      <c r="IFX83" s="12"/>
      <c r="IFY83" s="12"/>
      <c r="IFZ83" s="12"/>
      <c r="IGA83" s="12"/>
      <c r="IGB83" s="12"/>
      <c r="IGC83" s="12"/>
      <c r="IGD83" s="12"/>
      <c r="IGE83" s="12"/>
      <c r="IGF83" s="12"/>
      <c r="IGG83" s="12"/>
      <c r="IGH83" s="12"/>
      <c r="IGI83" s="11"/>
      <c r="IGJ83" s="15"/>
      <c r="IGK83" s="13"/>
      <c r="IGL83" s="14"/>
      <c r="IGM83" s="14"/>
      <c r="IGN83" s="12"/>
      <c r="IGO83" s="12"/>
      <c r="IGP83" s="12"/>
      <c r="IGQ83" s="12"/>
      <c r="IGR83" s="12"/>
      <c r="IGS83" s="12"/>
      <c r="IGT83" s="12"/>
      <c r="IGU83" s="12"/>
      <c r="IGV83" s="12"/>
      <c r="IGW83" s="12"/>
      <c r="IGX83" s="12"/>
      <c r="IGY83" s="12"/>
      <c r="IGZ83" s="11"/>
      <c r="IHA83" s="15"/>
      <c r="IHB83" s="13"/>
      <c r="IHC83" s="14"/>
      <c r="IHD83" s="14"/>
      <c r="IHE83" s="12"/>
      <c r="IHF83" s="12"/>
      <c r="IHG83" s="12"/>
      <c r="IHH83" s="12"/>
      <c r="IHI83" s="12"/>
      <c r="IHJ83" s="12"/>
      <c r="IHK83" s="12"/>
      <c r="IHL83" s="12"/>
      <c r="IHM83" s="12"/>
      <c r="IHN83" s="12"/>
      <c r="IHO83" s="12"/>
      <c r="IHP83" s="12"/>
      <c r="IHQ83" s="11"/>
      <c r="IHR83" s="15"/>
      <c r="IHS83" s="13"/>
      <c r="IHT83" s="14"/>
      <c r="IHU83" s="14"/>
      <c r="IHV83" s="12"/>
      <c r="IHW83" s="12"/>
      <c r="IHX83" s="12"/>
      <c r="IHY83" s="12"/>
      <c r="IHZ83" s="12"/>
      <c r="IIA83" s="12"/>
      <c r="IIB83" s="12"/>
      <c r="IIC83" s="12"/>
      <c r="IID83" s="12"/>
      <c r="IIE83" s="12"/>
      <c r="IIF83" s="12"/>
      <c r="IIG83" s="12"/>
      <c r="IIH83" s="11"/>
      <c r="III83" s="15"/>
      <c r="IIJ83" s="13"/>
      <c r="IIK83" s="14"/>
      <c r="IIL83" s="14"/>
      <c r="IIM83" s="12"/>
      <c r="IIN83" s="12"/>
      <c r="IIO83" s="12"/>
      <c r="IIP83" s="12"/>
      <c r="IIQ83" s="12"/>
      <c r="IIR83" s="12"/>
      <c r="IIS83" s="12"/>
      <c r="IIT83" s="12"/>
      <c r="IIU83" s="12"/>
      <c r="IIV83" s="12"/>
      <c r="IIW83" s="12"/>
      <c r="IIX83" s="12"/>
      <c r="IIY83" s="11"/>
      <c r="IIZ83" s="15"/>
      <c r="IJA83" s="13"/>
      <c r="IJB83" s="14"/>
      <c r="IJC83" s="14"/>
      <c r="IJD83" s="12"/>
      <c r="IJE83" s="12"/>
      <c r="IJF83" s="12"/>
      <c r="IJG83" s="12"/>
      <c r="IJH83" s="12"/>
      <c r="IJI83" s="12"/>
      <c r="IJJ83" s="12"/>
      <c r="IJK83" s="12"/>
      <c r="IJL83" s="12"/>
      <c r="IJM83" s="12"/>
      <c r="IJN83" s="12"/>
      <c r="IJO83" s="12"/>
      <c r="IJP83" s="11"/>
      <c r="IJQ83" s="15"/>
      <c r="IJR83" s="13"/>
      <c r="IJS83" s="14"/>
      <c r="IJT83" s="14"/>
      <c r="IJU83" s="12"/>
      <c r="IJV83" s="12"/>
      <c r="IJW83" s="12"/>
      <c r="IJX83" s="12"/>
      <c r="IJY83" s="12"/>
      <c r="IJZ83" s="12"/>
      <c r="IKA83" s="12"/>
      <c r="IKB83" s="12"/>
      <c r="IKC83" s="12"/>
      <c r="IKD83" s="12"/>
      <c r="IKE83" s="12"/>
      <c r="IKF83" s="12"/>
      <c r="IKG83" s="11"/>
      <c r="IKH83" s="15"/>
      <c r="IKI83" s="13"/>
      <c r="IKJ83" s="14"/>
      <c r="IKK83" s="14"/>
      <c r="IKL83" s="12"/>
      <c r="IKM83" s="12"/>
      <c r="IKN83" s="12"/>
      <c r="IKO83" s="12"/>
      <c r="IKP83" s="12"/>
      <c r="IKQ83" s="12"/>
      <c r="IKR83" s="12"/>
      <c r="IKS83" s="12"/>
      <c r="IKT83" s="12"/>
      <c r="IKU83" s="12"/>
      <c r="IKV83" s="12"/>
      <c r="IKW83" s="12"/>
      <c r="IKX83" s="11"/>
      <c r="IKY83" s="15"/>
      <c r="IKZ83" s="13"/>
      <c r="ILA83" s="14"/>
      <c r="ILB83" s="14"/>
      <c r="ILC83" s="12"/>
      <c r="ILD83" s="12"/>
      <c r="ILE83" s="12"/>
      <c r="ILF83" s="12"/>
      <c r="ILG83" s="12"/>
      <c r="ILH83" s="12"/>
      <c r="ILI83" s="12"/>
      <c r="ILJ83" s="12"/>
      <c r="ILK83" s="12"/>
      <c r="ILL83" s="12"/>
      <c r="ILM83" s="12"/>
      <c r="ILN83" s="12"/>
      <c r="ILO83" s="11"/>
      <c r="ILP83" s="15"/>
      <c r="ILQ83" s="13"/>
      <c r="ILR83" s="14"/>
      <c r="ILS83" s="14"/>
      <c r="ILT83" s="12"/>
      <c r="ILU83" s="12"/>
      <c r="ILV83" s="12"/>
      <c r="ILW83" s="12"/>
      <c r="ILX83" s="12"/>
      <c r="ILY83" s="12"/>
      <c r="ILZ83" s="12"/>
      <c r="IMA83" s="12"/>
      <c r="IMB83" s="12"/>
      <c r="IMC83" s="12"/>
      <c r="IMD83" s="12"/>
      <c r="IME83" s="12"/>
      <c r="IMF83" s="11"/>
      <c r="IMG83" s="15"/>
      <c r="IMH83" s="13"/>
      <c r="IMI83" s="14"/>
      <c r="IMJ83" s="14"/>
      <c r="IMK83" s="12"/>
      <c r="IML83" s="12"/>
      <c r="IMM83" s="12"/>
      <c r="IMN83" s="12"/>
      <c r="IMO83" s="12"/>
      <c r="IMP83" s="12"/>
      <c r="IMQ83" s="12"/>
      <c r="IMR83" s="12"/>
      <c r="IMS83" s="12"/>
      <c r="IMT83" s="12"/>
      <c r="IMU83" s="12"/>
      <c r="IMV83" s="12"/>
      <c r="IMW83" s="11"/>
      <c r="IMX83" s="15"/>
      <c r="IMY83" s="13"/>
      <c r="IMZ83" s="14"/>
      <c r="INA83" s="14"/>
      <c r="INB83" s="12"/>
      <c r="INC83" s="12"/>
      <c r="IND83" s="12"/>
      <c r="INE83" s="12"/>
      <c r="INF83" s="12"/>
      <c r="ING83" s="12"/>
      <c r="INH83" s="12"/>
      <c r="INI83" s="12"/>
      <c r="INJ83" s="12"/>
      <c r="INK83" s="12"/>
      <c r="INL83" s="12"/>
      <c r="INM83" s="12"/>
      <c r="INN83" s="11"/>
      <c r="INO83" s="15"/>
      <c r="INP83" s="13"/>
      <c r="INQ83" s="14"/>
      <c r="INR83" s="14"/>
      <c r="INS83" s="12"/>
      <c r="INT83" s="12"/>
      <c r="INU83" s="12"/>
      <c r="INV83" s="12"/>
      <c r="INW83" s="12"/>
      <c r="INX83" s="12"/>
      <c r="INY83" s="12"/>
      <c r="INZ83" s="12"/>
      <c r="IOA83" s="12"/>
      <c r="IOB83" s="12"/>
      <c r="IOC83" s="12"/>
      <c r="IOD83" s="12"/>
      <c r="IOE83" s="11"/>
      <c r="IOF83" s="15"/>
      <c r="IOG83" s="13"/>
      <c r="IOH83" s="14"/>
      <c r="IOI83" s="14"/>
      <c r="IOJ83" s="12"/>
      <c r="IOK83" s="12"/>
      <c r="IOL83" s="12"/>
      <c r="IOM83" s="12"/>
      <c r="ION83" s="12"/>
      <c r="IOO83" s="12"/>
      <c r="IOP83" s="12"/>
      <c r="IOQ83" s="12"/>
      <c r="IOR83" s="12"/>
      <c r="IOS83" s="12"/>
      <c r="IOT83" s="12"/>
      <c r="IOU83" s="12"/>
      <c r="IOV83" s="11"/>
      <c r="IOW83" s="15"/>
      <c r="IOX83" s="13"/>
      <c r="IOY83" s="14"/>
      <c r="IOZ83" s="14"/>
      <c r="IPA83" s="12"/>
      <c r="IPB83" s="12"/>
      <c r="IPC83" s="12"/>
      <c r="IPD83" s="12"/>
      <c r="IPE83" s="12"/>
      <c r="IPF83" s="12"/>
      <c r="IPG83" s="12"/>
      <c r="IPH83" s="12"/>
      <c r="IPI83" s="12"/>
      <c r="IPJ83" s="12"/>
      <c r="IPK83" s="12"/>
      <c r="IPL83" s="12"/>
      <c r="IPM83" s="11"/>
      <c r="IPN83" s="15"/>
      <c r="IPO83" s="13"/>
      <c r="IPP83" s="14"/>
      <c r="IPQ83" s="14"/>
      <c r="IPR83" s="12"/>
      <c r="IPS83" s="12"/>
      <c r="IPT83" s="12"/>
      <c r="IPU83" s="12"/>
      <c r="IPV83" s="12"/>
      <c r="IPW83" s="12"/>
      <c r="IPX83" s="12"/>
      <c r="IPY83" s="12"/>
      <c r="IPZ83" s="12"/>
      <c r="IQA83" s="12"/>
      <c r="IQB83" s="12"/>
      <c r="IQC83" s="12"/>
      <c r="IQD83" s="11"/>
      <c r="IQE83" s="15"/>
      <c r="IQF83" s="13"/>
      <c r="IQG83" s="14"/>
      <c r="IQH83" s="14"/>
      <c r="IQI83" s="12"/>
      <c r="IQJ83" s="12"/>
      <c r="IQK83" s="12"/>
      <c r="IQL83" s="12"/>
      <c r="IQM83" s="12"/>
      <c r="IQN83" s="12"/>
      <c r="IQO83" s="12"/>
      <c r="IQP83" s="12"/>
      <c r="IQQ83" s="12"/>
      <c r="IQR83" s="12"/>
      <c r="IQS83" s="12"/>
      <c r="IQT83" s="12"/>
      <c r="IQU83" s="11"/>
      <c r="IQV83" s="15"/>
      <c r="IQW83" s="13"/>
      <c r="IQX83" s="14"/>
      <c r="IQY83" s="14"/>
      <c r="IQZ83" s="12"/>
      <c r="IRA83" s="12"/>
      <c r="IRB83" s="12"/>
      <c r="IRC83" s="12"/>
      <c r="IRD83" s="12"/>
      <c r="IRE83" s="12"/>
      <c r="IRF83" s="12"/>
      <c r="IRG83" s="12"/>
      <c r="IRH83" s="12"/>
      <c r="IRI83" s="12"/>
      <c r="IRJ83" s="12"/>
      <c r="IRK83" s="12"/>
      <c r="IRL83" s="11"/>
      <c r="IRM83" s="15"/>
      <c r="IRN83" s="13"/>
      <c r="IRO83" s="14"/>
      <c r="IRP83" s="14"/>
      <c r="IRQ83" s="12"/>
      <c r="IRR83" s="12"/>
      <c r="IRS83" s="12"/>
      <c r="IRT83" s="12"/>
      <c r="IRU83" s="12"/>
      <c r="IRV83" s="12"/>
      <c r="IRW83" s="12"/>
      <c r="IRX83" s="12"/>
      <c r="IRY83" s="12"/>
      <c r="IRZ83" s="12"/>
      <c r="ISA83" s="12"/>
      <c r="ISB83" s="12"/>
      <c r="ISC83" s="11"/>
      <c r="ISD83" s="15"/>
      <c r="ISE83" s="13"/>
      <c r="ISF83" s="14"/>
      <c r="ISG83" s="14"/>
      <c r="ISH83" s="12"/>
      <c r="ISI83" s="12"/>
      <c r="ISJ83" s="12"/>
      <c r="ISK83" s="12"/>
      <c r="ISL83" s="12"/>
      <c r="ISM83" s="12"/>
      <c r="ISN83" s="12"/>
      <c r="ISO83" s="12"/>
      <c r="ISP83" s="12"/>
      <c r="ISQ83" s="12"/>
      <c r="ISR83" s="12"/>
      <c r="ISS83" s="12"/>
      <c r="IST83" s="11"/>
      <c r="ISU83" s="15"/>
      <c r="ISV83" s="13"/>
      <c r="ISW83" s="14"/>
      <c r="ISX83" s="14"/>
      <c r="ISY83" s="12"/>
      <c r="ISZ83" s="12"/>
      <c r="ITA83" s="12"/>
      <c r="ITB83" s="12"/>
      <c r="ITC83" s="12"/>
      <c r="ITD83" s="12"/>
      <c r="ITE83" s="12"/>
      <c r="ITF83" s="12"/>
      <c r="ITG83" s="12"/>
      <c r="ITH83" s="12"/>
      <c r="ITI83" s="12"/>
      <c r="ITJ83" s="12"/>
      <c r="ITK83" s="11"/>
      <c r="ITL83" s="15"/>
      <c r="ITM83" s="13"/>
      <c r="ITN83" s="14"/>
      <c r="ITO83" s="14"/>
      <c r="ITP83" s="12"/>
      <c r="ITQ83" s="12"/>
      <c r="ITR83" s="12"/>
      <c r="ITS83" s="12"/>
      <c r="ITT83" s="12"/>
      <c r="ITU83" s="12"/>
      <c r="ITV83" s="12"/>
      <c r="ITW83" s="12"/>
      <c r="ITX83" s="12"/>
      <c r="ITY83" s="12"/>
      <c r="ITZ83" s="12"/>
      <c r="IUA83" s="12"/>
      <c r="IUB83" s="11"/>
      <c r="IUC83" s="15"/>
      <c r="IUD83" s="13"/>
      <c r="IUE83" s="14"/>
      <c r="IUF83" s="14"/>
      <c r="IUG83" s="12"/>
      <c r="IUH83" s="12"/>
      <c r="IUI83" s="12"/>
      <c r="IUJ83" s="12"/>
      <c r="IUK83" s="12"/>
      <c r="IUL83" s="12"/>
      <c r="IUM83" s="12"/>
      <c r="IUN83" s="12"/>
      <c r="IUO83" s="12"/>
      <c r="IUP83" s="12"/>
      <c r="IUQ83" s="12"/>
      <c r="IUR83" s="12"/>
      <c r="IUS83" s="11"/>
      <c r="IUT83" s="15"/>
      <c r="IUU83" s="13"/>
      <c r="IUV83" s="14"/>
      <c r="IUW83" s="14"/>
      <c r="IUX83" s="12"/>
      <c r="IUY83" s="12"/>
      <c r="IUZ83" s="12"/>
      <c r="IVA83" s="12"/>
      <c r="IVB83" s="12"/>
      <c r="IVC83" s="12"/>
      <c r="IVD83" s="12"/>
      <c r="IVE83" s="12"/>
      <c r="IVF83" s="12"/>
      <c r="IVG83" s="12"/>
      <c r="IVH83" s="12"/>
      <c r="IVI83" s="12"/>
      <c r="IVJ83" s="11"/>
      <c r="IVK83" s="15"/>
      <c r="IVL83" s="13"/>
      <c r="IVM83" s="14"/>
      <c r="IVN83" s="14"/>
      <c r="IVO83" s="12"/>
      <c r="IVP83" s="12"/>
      <c r="IVQ83" s="12"/>
      <c r="IVR83" s="12"/>
      <c r="IVS83" s="12"/>
      <c r="IVT83" s="12"/>
      <c r="IVU83" s="12"/>
      <c r="IVV83" s="12"/>
      <c r="IVW83" s="12"/>
      <c r="IVX83" s="12"/>
      <c r="IVY83" s="12"/>
      <c r="IVZ83" s="12"/>
      <c r="IWA83" s="11"/>
      <c r="IWB83" s="15"/>
      <c r="IWC83" s="13"/>
      <c r="IWD83" s="14"/>
      <c r="IWE83" s="14"/>
      <c r="IWF83" s="12"/>
      <c r="IWG83" s="12"/>
      <c r="IWH83" s="12"/>
      <c r="IWI83" s="12"/>
      <c r="IWJ83" s="12"/>
      <c r="IWK83" s="12"/>
      <c r="IWL83" s="12"/>
      <c r="IWM83" s="12"/>
      <c r="IWN83" s="12"/>
      <c r="IWO83" s="12"/>
      <c r="IWP83" s="12"/>
      <c r="IWQ83" s="12"/>
      <c r="IWR83" s="11"/>
      <c r="IWS83" s="15"/>
      <c r="IWT83" s="13"/>
      <c r="IWU83" s="14"/>
      <c r="IWV83" s="14"/>
      <c r="IWW83" s="12"/>
      <c r="IWX83" s="12"/>
      <c r="IWY83" s="12"/>
      <c r="IWZ83" s="12"/>
      <c r="IXA83" s="12"/>
      <c r="IXB83" s="12"/>
      <c r="IXC83" s="12"/>
      <c r="IXD83" s="12"/>
      <c r="IXE83" s="12"/>
      <c r="IXF83" s="12"/>
      <c r="IXG83" s="12"/>
      <c r="IXH83" s="12"/>
      <c r="IXI83" s="11"/>
      <c r="IXJ83" s="15"/>
      <c r="IXK83" s="13"/>
      <c r="IXL83" s="14"/>
      <c r="IXM83" s="14"/>
      <c r="IXN83" s="12"/>
      <c r="IXO83" s="12"/>
      <c r="IXP83" s="12"/>
      <c r="IXQ83" s="12"/>
      <c r="IXR83" s="12"/>
      <c r="IXS83" s="12"/>
      <c r="IXT83" s="12"/>
      <c r="IXU83" s="12"/>
      <c r="IXV83" s="12"/>
      <c r="IXW83" s="12"/>
      <c r="IXX83" s="12"/>
      <c r="IXY83" s="12"/>
      <c r="IXZ83" s="11"/>
      <c r="IYA83" s="15"/>
      <c r="IYB83" s="13"/>
      <c r="IYC83" s="14"/>
      <c r="IYD83" s="14"/>
      <c r="IYE83" s="12"/>
      <c r="IYF83" s="12"/>
      <c r="IYG83" s="12"/>
      <c r="IYH83" s="12"/>
      <c r="IYI83" s="12"/>
      <c r="IYJ83" s="12"/>
      <c r="IYK83" s="12"/>
      <c r="IYL83" s="12"/>
      <c r="IYM83" s="12"/>
      <c r="IYN83" s="12"/>
      <c r="IYO83" s="12"/>
      <c r="IYP83" s="12"/>
      <c r="IYQ83" s="11"/>
      <c r="IYR83" s="15"/>
      <c r="IYS83" s="13"/>
      <c r="IYT83" s="14"/>
      <c r="IYU83" s="14"/>
      <c r="IYV83" s="12"/>
      <c r="IYW83" s="12"/>
      <c r="IYX83" s="12"/>
      <c r="IYY83" s="12"/>
      <c r="IYZ83" s="12"/>
      <c r="IZA83" s="12"/>
      <c r="IZB83" s="12"/>
      <c r="IZC83" s="12"/>
      <c r="IZD83" s="12"/>
      <c r="IZE83" s="12"/>
      <c r="IZF83" s="12"/>
      <c r="IZG83" s="12"/>
      <c r="IZH83" s="11"/>
      <c r="IZI83" s="15"/>
      <c r="IZJ83" s="13"/>
      <c r="IZK83" s="14"/>
      <c r="IZL83" s="14"/>
      <c r="IZM83" s="12"/>
      <c r="IZN83" s="12"/>
      <c r="IZO83" s="12"/>
      <c r="IZP83" s="12"/>
      <c r="IZQ83" s="12"/>
      <c r="IZR83" s="12"/>
      <c r="IZS83" s="12"/>
      <c r="IZT83" s="12"/>
      <c r="IZU83" s="12"/>
      <c r="IZV83" s="12"/>
      <c r="IZW83" s="12"/>
      <c r="IZX83" s="12"/>
      <c r="IZY83" s="11"/>
      <c r="IZZ83" s="15"/>
      <c r="JAA83" s="13"/>
      <c r="JAB83" s="14"/>
      <c r="JAC83" s="14"/>
      <c r="JAD83" s="12"/>
      <c r="JAE83" s="12"/>
      <c r="JAF83" s="12"/>
      <c r="JAG83" s="12"/>
      <c r="JAH83" s="12"/>
      <c r="JAI83" s="12"/>
      <c r="JAJ83" s="12"/>
      <c r="JAK83" s="12"/>
      <c r="JAL83" s="12"/>
      <c r="JAM83" s="12"/>
      <c r="JAN83" s="12"/>
      <c r="JAO83" s="12"/>
      <c r="JAP83" s="11"/>
      <c r="JAQ83" s="15"/>
      <c r="JAR83" s="13"/>
      <c r="JAS83" s="14"/>
      <c r="JAT83" s="14"/>
      <c r="JAU83" s="12"/>
      <c r="JAV83" s="12"/>
      <c r="JAW83" s="12"/>
      <c r="JAX83" s="12"/>
      <c r="JAY83" s="12"/>
      <c r="JAZ83" s="12"/>
      <c r="JBA83" s="12"/>
      <c r="JBB83" s="12"/>
      <c r="JBC83" s="12"/>
      <c r="JBD83" s="12"/>
      <c r="JBE83" s="12"/>
      <c r="JBF83" s="12"/>
      <c r="JBG83" s="11"/>
      <c r="JBH83" s="15"/>
      <c r="JBI83" s="13"/>
      <c r="JBJ83" s="14"/>
      <c r="JBK83" s="14"/>
      <c r="JBL83" s="12"/>
      <c r="JBM83" s="12"/>
      <c r="JBN83" s="12"/>
      <c r="JBO83" s="12"/>
      <c r="JBP83" s="12"/>
      <c r="JBQ83" s="12"/>
      <c r="JBR83" s="12"/>
      <c r="JBS83" s="12"/>
      <c r="JBT83" s="12"/>
      <c r="JBU83" s="12"/>
      <c r="JBV83" s="12"/>
      <c r="JBW83" s="12"/>
      <c r="JBX83" s="11"/>
      <c r="JBY83" s="15"/>
      <c r="JBZ83" s="13"/>
      <c r="JCA83" s="14"/>
      <c r="JCB83" s="14"/>
      <c r="JCC83" s="12"/>
      <c r="JCD83" s="12"/>
      <c r="JCE83" s="12"/>
      <c r="JCF83" s="12"/>
      <c r="JCG83" s="12"/>
      <c r="JCH83" s="12"/>
      <c r="JCI83" s="12"/>
      <c r="JCJ83" s="12"/>
      <c r="JCK83" s="12"/>
      <c r="JCL83" s="12"/>
      <c r="JCM83" s="12"/>
      <c r="JCN83" s="12"/>
      <c r="JCO83" s="11"/>
      <c r="JCP83" s="15"/>
      <c r="JCQ83" s="13"/>
      <c r="JCR83" s="14"/>
      <c r="JCS83" s="14"/>
      <c r="JCT83" s="12"/>
      <c r="JCU83" s="12"/>
      <c r="JCV83" s="12"/>
      <c r="JCW83" s="12"/>
      <c r="JCX83" s="12"/>
      <c r="JCY83" s="12"/>
      <c r="JCZ83" s="12"/>
      <c r="JDA83" s="12"/>
      <c r="JDB83" s="12"/>
      <c r="JDC83" s="12"/>
      <c r="JDD83" s="12"/>
      <c r="JDE83" s="12"/>
      <c r="JDF83" s="11"/>
      <c r="JDG83" s="15"/>
      <c r="JDH83" s="13"/>
      <c r="JDI83" s="14"/>
      <c r="JDJ83" s="14"/>
      <c r="JDK83" s="12"/>
      <c r="JDL83" s="12"/>
      <c r="JDM83" s="12"/>
      <c r="JDN83" s="12"/>
      <c r="JDO83" s="12"/>
      <c r="JDP83" s="12"/>
      <c r="JDQ83" s="12"/>
      <c r="JDR83" s="12"/>
      <c r="JDS83" s="12"/>
      <c r="JDT83" s="12"/>
      <c r="JDU83" s="12"/>
      <c r="JDV83" s="12"/>
      <c r="JDW83" s="11"/>
      <c r="JDX83" s="15"/>
      <c r="JDY83" s="13"/>
      <c r="JDZ83" s="14"/>
      <c r="JEA83" s="14"/>
      <c r="JEB83" s="12"/>
      <c r="JEC83" s="12"/>
      <c r="JED83" s="12"/>
      <c r="JEE83" s="12"/>
      <c r="JEF83" s="12"/>
      <c r="JEG83" s="12"/>
      <c r="JEH83" s="12"/>
      <c r="JEI83" s="12"/>
      <c r="JEJ83" s="12"/>
      <c r="JEK83" s="12"/>
      <c r="JEL83" s="12"/>
      <c r="JEM83" s="12"/>
      <c r="JEN83" s="11"/>
      <c r="JEO83" s="15"/>
      <c r="JEP83" s="13"/>
      <c r="JEQ83" s="14"/>
      <c r="JER83" s="14"/>
      <c r="JES83" s="12"/>
      <c r="JET83" s="12"/>
      <c r="JEU83" s="12"/>
      <c r="JEV83" s="12"/>
      <c r="JEW83" s="12"/>
      <c r="JEX83" s="12"/>
      <c r="JEY83" s="12"/>
      <c r="JEZ83" s="12"/>
      <c r="JFA83" s="12"/>
      <c r="JFB83" s="12"/>
      <c r="JFC83" s="12"/>
      <c r="JFD83" s="12"/>
      <c r="JFE83" s="11"/>
      <c r="JFF83" s="15"/>
      <c r="JFG83" s="13"/>
      <c r="JFH83" s="14"/>
      <c r="JFI83" s="14"/>
      <c r="JFJ83" s="12"/>
      <c r="JFK83" s="12"/>
      <c r="JFL83" s="12"/>
      <c r="JFM83" s="12"/>
      <c r="JFN83" s="12"/>
      <c r="JFO83" s="12"/>
      <c r="JFP83" s="12"/>
      <c r="JFQ83" s="12"/>
      <c r="JFR83" s="12"/>
      <c r="JFS83" s="12"/>
      <c r="JFT83" s="12"/>
      <c r="JFU83" s="12"/>
      <c r="JFV83" s="11"/>
      <c r="JFW83" s="15"/>
      <c r="JFX83" s="13"/>
      <c r="JFY83" s="14"/>
      <c r="JFZ83" s="14"/>
      <c r="JGA83" s="12"/>
      <c r="JGB83" s="12"/>
      <c r="JGC83" s="12"/>
      <c r="JGD83" s="12"/>
      <c r="JGE83" s="12"/>
      <c r="JGF83" s="12"/>
      <c r="JGG83" s="12"/>
      <c r="JGH83" s="12"/>
      <c r="JGI83" s="12"/>
      <c r="JGJ83" s="12"/>
      <c r="JGK83" s="12"/>
      <c r="JGL83" s="12"/>
      <c r="JGM83" s="11"/>
      <c r="JGN83" s="15"/>
      <c r="JGO83" s="13"/>
      <c r="JGP83" s="14"/>
      <c r="JGQ83" s="14"/>
      <c r="JGR83" s="12"/>
      <c r="JGS83" s="12"/>
      <c r="JGT83" s="12"/>
      <c r="JGU83" s="12"/>
      <c r="JGV83" s="12"/>
      <c r="JGW83" s="12"/>
      <c r="JGX83" s="12"/>
      <c r="JGY83" s="12"/>
      <c r="JGZ83" s="12"/>
      <c r="JHA83" s="12"/>
      <c r="JHB83" s="12"/>
      <c r="JHC83" s="12"/>
      <c r="JHD83" s="11"/>
      <c r="JHE83" s="15"/>
      <c r="JHF83" s="13"/>
      <c r="JHG83" s="14"/>
      <c r="JHH83" s="14"/>
      <c r="JHI83" s="12"/>
      <c r="JHJ83" s="12"/>
      <c r="JHK83" s="12"/>
      <c r="JHL83" s="12"/>
      <c r="JHM83" s="12"/>
      <c r="JHN83" s="12"/>
      <c r="JHO83" s="12"/>
      <c r="JHP83" s="12"/>
      <c r="JHQ83" s="12"/>
      <c r="JHR83" s="12"/>
      <c r="JHS83" s="12"/>
      <c r="JHT83" s="12"/>
      <c r="JHU83" s="11"/>
      <c r="JHV83" s="15"/>
      <c r="JHW83" s="13"/>
      <c r="JHX83" s="14"/>
      <c r="JHY83" s="14"/>
      <c r="JHZ83" s="12"/>
      <c r="JIA83" s="12"/>
      <c r="JIB83" s="12"/>
      <c r="JIC83" s="12"/>
      <c r="JID83" s="12"/>
      <c r="JIE83" s="12"/>
      <c r="JIF83" s="12"/>
      <c r="JIG83" s="12"/>
      <c r="JIH83" s="12"/>
      <c r="JII83" s="12"/>
      <c r="JIJ83" s="12"/>
      <c r="JIK83" s="12"/>
      <c r="JIL83" s="11"/>
      <c r="JIM83" s="15"/>
      <c r="JIN83" s="13"/>
      <c r="JIO83" s="14"/>
      <c r="JIP83" s="14"/>
      <c r="JIQ83" s="12"/>
      <c r="JIR83" s="12"/>
      <c r="JIS83" s="12"/>
      <c r="JIT83" s="12"/>
      <c r="JIU83" s="12"/>
      <c r="JIV83" s="12"/>
      <c r="JIW83" s="12"/>
      <c r="JIX83" s="12"/>
      <c r="JIY83" s="12"/>
      <c r="JIZ83" s="12"/>
      <c r="JJA83" s="12"/>
      <c r="JJB83" s="12"/>
      <c r="JJC83" s="11"/>
      <c r="JJD83" s="15"/>
      <c r="JJE83" s="13"/>
      <c r="JJF83" s="14"/>
      <c r="JJG83" s="14"/>
      <c r="JJH83" s="12"/>
      <c r="JJI83" s="12"/>
      <c r="JJJ83" s="12"/>
      <c r="JJK83" s="12"/>
      <c r="JJL83" s="12"/>
      <c r="JJM83" s="12"/>
      <c r="JJN83" s="12"/>
      <c r="JJO83" s="12"/>
      <c r="JJP83" s="12"/>
      <c r="JJQ83" s="12"/>
      <c r="JJR83" s="12"/>
      <c r="JJS83" s="12"/>
      <c r="JJT83" s="11"/>
      <c r="JJU83" s="15"/>
      <c r="JJV83" s="13"/>
      <c r="JJW83" s="14"/>
      <c r="JJX83" s="14"/>
      <c r="JJY83" s="12"/>
      <c r="JJZ83" s="12"/>
      <c r="JKA83" s="12"/>
      <c r="JKB83" s="12"/>
      <c r="JKC83" s="12"/>
      <c r="JKD83" s="12"/>
      <c r="JKE83" s="12"/>
      <c r="JKF83" s="12"/>
      <c r="JKG83" s="12"/>
      <c r="JKH83" s="12"/>
      <c r="JKI83" s="12"/>
      <c r="JKJ83" s="12"/>
      <c r="JKK83" s="11"/>
      <c r="JKL83" s="15"/>
      <c r="JKM83" s="13"/>
      <c r="JKN83" s="14"/>
      <c r="JKO83" s="14"/>
      <c r="JKP83" s="12"/>
      <c r="JKQ83" s="12"/>
      <c r="JKR83" s="12"/>
      <c r="JKS83" s="12"/>
      <c r="JKT83" s="12"/>
      <c r="JKU83" s="12"/>
      <c r="JKV83" s="12"/>
      <c r="JKW83" s="12"/>
      <c r="JKX83" s="12"/>
      <c r="JKY83" s="12"/>
      <c r="JKZ83" s="12"/>
      <c r="JLA83" s="12"/>
      <c r="JLB83" s="11"/>
      <c r="JLC83" s="15"/>
      <c r="JLD83" s="13"/>
      <c r="JLE83" s="14"/>
      <c r="JLF83" s="14"/>
      <c r="JLG83" s="12"/>
      <c r="JLH83" s="12"/>
      <c r="JLI83" s="12"/>
      <c r="JLJ83" s="12"/>
      <c r="JLK83" s="12"/>
      <c r="JLL83" s="12"/>
      <c r="JLM83" s="12"/>
      <c r="JLN83" s="12"/>
      <c r="JLO83" s="12"/>
      <c r="JLP83" s="12"/>
      <c r="JLQ83" s="12"/>
      <c r="JLR83" s="12"/>
      <c r="JLS83" s="11"/>
      <c r="JLT83" s="15"/>
      <c r="JLU83" s="13"/>
      <c r="JLV83" s="14"/>
      <c r="JLW83" s="14"/>
      <c r="JLX83" s="12"/>
      <c r="JLY83" s="12"/>
      <c r="JLZ83" s="12"/>
      <c r="JMA83" s="12"/>
      <c r="JMB83" s="12"/>
      <c r="JMC83" s="12"/>
      <c r="JMD83" s="12"/>
      <c r="JME83" s="12"/>
      <c r="JMF83" s="12"/>
      <c r="JMG83" s="12"/>
      <c r="JMH83" s="12"/>
      <c r="JMI83" s="12"/>
      <c r="JMJ83" s="11"/>
      <c r="JMK83" s="15"/>
      <c r="JML83" s="13"/>
      <c r="JMM83" s="14"/>
      <c r="JMN83" s="14"/>
      <c r="JMO83" s="12"/>
      <c r="JMP83" s="12"/>
      <c r="JMQ83" s="12"/>
      <c r="JMR83" s="12"/>
      <c r="JMS83" s="12"/>
      <c r="JMT83" s="12"/>
      <c r="JMU83" s="12"/>
      <c r="JMV83" s="12"/>
      <c r="JMW83" s="12"/>
      <c r="JMX83" s="12"/>
      <c r="JMY83" s="12"/>
      <c r="JMZ83" s="12"/>
      <c r="JNA83" s="11"/>
      <c r="JNB83" s="15"/>
      <c r="JNC83" s="13"/>
      <c r="JND83" s="14"/>
      <c r="JNE83" s="14"/>
      <c r="JNF83" s="12"/>
      <c r="JNG83" s="12"/>
      <c r="JNH83" s="12"/>
      <c r="JNI83" s="12"/>
      <c r="JNJ83" s="12"/>
      <c r="JNK83" s="12"/>
      <c r="JNL83" s="12"/>
      <c r="JNM83" s="12"/>
      <c r="JNN83" s="12"/>
      <c r="JNO83" s="12"/>
      <c r="JNP83" s="12"/>
      <c r="JNQ83" s="12"/>
      <c r="JNR83" s="11"/>
      <c r="JNS83" s="15"/>
      <c r="JNT83" s="13"/>
      <c r="JNU83" s="14"/>
      <c r="JNV83" s="14"/>
      <c r="JNW83" s="12"/>
      <c r="JNX83" s="12"/>
      <c r="JNY83" s="12"/>
      <c r="JNZ83" s="12"/>
      <c r="JOA83" s="12"/>
      <c r="JOB83" s="12"/>
      <c r="JOC83" s="12"/>
      <c r="JOD83" s="12"/>
      <c r="JOE83" s="12"/>
      <c r="JOF83" s="12"/>
      <c r="JOG83" s="12"/>
      <c r="JOH83" s="12"/>
      <c r="JOI83" s="11"/>
      <c r="JOJ83" s="15"/>
      <c r="JOK83" s="13"/>
      <c r="JOL83" s="14"/>
      <c r="JOM83" s="14"/>
      <c r="JON83" s="12"/>
      <c r="JOO83" s="12"/>
      <c r="JOP83" s="12"/>
      <c r="JOQ83" s="12"/>
      <c r="JOR83" s="12"/>
      <c r="JOS83" s="12"/>
      <c r="JOT83" s="12"/>
      <c r="JOU83" s="12"/>
      <c r="JOV83" s="12"/>
      <c r="JOW83" s="12"/>
      <c r="JOX83" s="12"/>
      <c r="JOY83" s="12"/>
      <c r="JOZ83" s="11"/>
      <c r="JPA83" s="15"/>
      <c r="JPB83" s="13"/>
      <c r="JPC83" s="14"/>
      <c r="JPD83" s="14"/>
      <c r="JPE83" s="12"/>
      <c r="JPF83" s="12"/>
      <c r="JPG83" s="12"/>
      <c r="JPH83" s="12"/>
      <c r="JPI83" s="12"/>
      <c r="JPJ83" s="12"/>
      <c r="JPK83" s="12"/>
      <c r="JPL83" s="12"/>
      <c r="JPM83" s="12"/>
      <c r="JPN83" s="12"/>
      <c r="JPO83" s="12"/>
      <c r="JPP83" s="12"/>
      <c r="JPQ83" s="11"/>
      <c r="JPR83" s="15"/>
      <c r="JPS83" s="13"/>
      <c r="JPT83" s="14"/>
      <c r="JPU83" s="14"/>
      <c r="JPV83" s="12"/>
      <c r="JPW83" s="12"/>
      <c r="JPX83" s="12"/>
      <c r="JPY83" s="12"/>
      <c r="JPZ83" s="12"/>
      <c r="JQA83" s="12"/>
      <c r="JQB83" s="12"/>
      <c r="JQC83" s="12"/>
      <c r="JQD83" s="12"/>
      <c r="JQE83" s="12"/>
      <c r="JQF83" s="12"/>
      <c r="JQG83" s="12"/>
      <c r="JQH83" s="11"/>
      <c r="JQI83" s="15"/>
      <c r="JQJ83" s="13"/>
      <c r="JQK83" s="14"/>
      <c r="JQL83" s="14"/>
      <c r="JQM83" s="12"/>
      <c r="JQN83" s="12"/>
      <c r="JQO83" s="12"/>
      <c r="JQP83" s="12"/>
      <c r="JQQ83" s="12"/>
      <c r="JQR83" s="12"/>
      <c r="JQS83" s="12"/>
      <c r="JQT83" s="12"/>
      <c r="JQU83" s="12"/>
      <c r="JQV83" s="12"/>
      <c r="JQW83" s="12"/>
      <c r="JQX83" s="12"/>
      <c r="JQY83" s="11"/>
      <c r="JQZ83" s="15"/>
      <c r="JRA83" s="13"/>
      <c r="JRB83" s="14"/>
      <c r="JRC83" s="14"/>
      <c r="JRD83" s="12"/>
      <c r="JRE83" s="12"/>
      <c r="JRF83" s="12"/>
      <c r="JRG83" s="12"/>
      <c r="JRH83" s="12"/>
      <c r="JRI83" s="12"/>
      <c r="JRJ83" s="12"/>
      <c r="JRK83" s="12"/>
      <c r="JRL83" s="12"/>
      <c r="JRM83" s="12"/>
      <c r="JRN83" s="12"/>
      <c r="JRO83" s="12"/>
      <c r="JRP83" s="11"/>
      <c r="JRQ83" s="15"/>
      <c r="JRR83" s="13"/>
      <c r="JRS83" s="14"/>
      <c r="JRT83" s="14"/>
      <c r="JRU83" s="12"/>
      <c r="JRV83" s="12"/>
      <c r="JRW83" s="12"/>
      <c r="JRX83" s="12"/>
      <c r="JRY83" s="12"/>
      <c r="JRZ83" s="12"/>
      <c r="JSA83" s="12"/>
      <c r="JSB83" s="12"/>
      <c r="JSC83" s="12"/>
      <c r="JSD83" s="12"/>
      <c r="JSE83" s="12"/>
      <c r="JSF83" s="12"/>
      <c r="JSG83" s="11"/>
      <c r="JSH83" s="15"/>
      <c r="JSI83" s="13"/>
      <c r="JSJ83" s="14"/>
      <c r="JSK83" s="14"/>
      <c r="JSL83" s="12"/>
      <c r="JSM83" s="12"/>
      <c r="JSN83" s="12"/>
      <c r="JSO83" s="12"/>
      <c r="JSP83" s="12"/>
      <c r="JSQ83" s="12"/>
      <c r="JSR83" s="12"/>
      <c r="JSS83" s="12"/>
      <c r="JST83" s="12"/>
      <c r="JSU83" s="12"/>
      <c r="JSV83" s="12"/>
      <c r="JSW83" s="12"/>
      <c r="JSX83" s="11"/>
      <c r="JSY83" s="15"/>
      <c r="JSZ83" s="13"/>
      <c r="JTA83" s="14"/>
      <c r="JTB83" s="14"/>
      <c r="JTC83" s="12"/>
      <c r="JTD83" s="12"/>
      <c r="JTE83" s="12"/>
      <c r="JTF83" s="12"/>
      <c r="JTG83" s="12"/>
      <c r="JTH83" s="12"/>
      <c r="JTI83" s="12"/>
      <c r="JTJ83" s="12"/>
      <c r="JTK83" s="12"/>
      <c r="JTL83" s="12"/>
      <c r="JTM83" s="12"/>
      <c r="JTN83" s="12"/>
      <c r="JTO83" s="11"/>
      <c r="JTP83" s="15"/>
      <c r="JTQ83" s="13"/>
      <c r="JTR83" s="14"/>
      <c r="JTS83" s="14"/>
      <c r="JTT83" s="12"/>
      <c r="JTU83" s="12"/>
      <c r="JTV83" s="12"/>
      <c r="JTW83" s="12"/>
      <c r="JTX83" s="12"/>
      <c r="JTY83" s="12"/>
      <c r="JTZ83" s="12"/>
      <c r="JUA83" s="12"/>
      <c r="JUB83" s="12"/>
      <c r="JUC83" s="12"/>
      <c r="JUD83" s="12"/>
      <c r="JUE83" s="12"/>
      <c r="JUF83" s="11"/>
      <c r="JUG83" s="15"/>
      <c r="JUH83" s="13"/>
      <c r="JUI83" s="14"/>
      <c r="JUJ83" s="14"/>
      <c r="JUK83" s="12"/>
      <c r="JUL83" s="12"/>
      <c r="JUM83" s="12"/>
      <c r="JUN83" s="12"/>
      <c r="JUO83" s="12"/>
      <c r="JUP83" s="12"/>
      <c r="JUQ83" s="12"/>
      <c r="JUR83" s="12"/>
      <c r="JUS83" s="12"/>
      <c r="JUT83" s="12"/>
      <c r="JUU83" s="12"/>
      <c r="JUV83" s="12"/>
      <c r="JUW83" s="11"/>
      <c r="JUX83" s="15"/>
      <c r="JUY83" s="13"/>
      <c r="JUZ83" s="14"/>
      <c r="JVA83" s="14"/>
      <c r="JVB83" s="12"/>
      <c r="JVC83" s="12"/>
      <c r="JVD83" s="12"/>
      <c r="JVE83" s="12"/>
      <c r="JVF83" s="12"/>
      <c r="JVG83" s="12"/>
      <c r="JVH83" s="12"/>
      <c r="JVI83" s="12"/>
      <c r="JVJ83" s="12"/>
      <c r="JVK83" s="12"/>
      <c r="JVL83" s="12"/>
      <c r="JVM83" s="12"/>
      <c r="JVN83" s="11"/>
      <c r="JVO83" s="15"/>
      <c r="JVP83" s="13"/>
      <c r="JVQ83" s="14"/>
      <c r="JVR83" s="14"/>
      <c r="JVS83" s="12"/>
      <c r="JVT83" s="12"/>
      <c r="JVU83" s="12"/>
      <c r="JVV83" s="12"/>
      <c r="JVW83" s="12"/>
      <c r="JVX83" s="12"/>
      <c r="JVY83" s="12"/>
      <c r="JVZ83" s="12"/>
      <c r="JWA83" s="12"/>
      <c r="JWB83" s="12"/>
      <c r="JWC83" s="12"/>
      <c r="JWD83" s="12"/>
      <c r="JWE83" s="11"/>
      <c r="JWF83" s="15"/>
      <c r="JWG83" s="13"/>
      <c r="JWH83" s="14"/>
      <c r="JWI83" s="14"/>
      <c r="JWJ83" s="12"/>
      <c r="JWK83" s="12"/>
      <c r="JWL83" s="12"/>
      <c r="JWM83" s="12"/>
      <c r="JWN83" s="12"/>
      <c r="JWO83" s="12"/>
      <c r="JWP83" s="12"/>
      <c r="JWQ83" s="12"/>
      <c r="JWR83" s="12"/>
      <c r="JWS83" s="12"/>
      <c r="JWT83" s="12"/>
      <c r="JWU83" s="12"/>
      <c r="JWV83" s="11"/>
      <c r="JWW83" s="15"/>
      <c r="JWX83" s="13"/>
      <c r="JWY83" s="14"/>
      <c r="JWZ83" s="14"/>
      <c r="JXA83" s="12"/>
      <c r="JXB83" s="12"/>
      <c r="JXC83" s="12"/>
      <c r="JXD83" s="12"/>
      <c r="JXE83" s="12"/>
      <c r="JXF83" s="12"/>
      <c r="JXG83" s="12"/>
      <c r="JXH83" s="12"/>
      <c r="JXI83" s="12"/>
      <c r="JXJ83" s="12"/>
      <c r="JXK83" s="12"/>
      <c r="JXL83" s="12"/>
      <c r="JXM83" s="11"/>
      <c r="JXN83" s="15"/>
      <c r="JXO83" s="13"/>
      <c r="JXP83" s="14"/>
      <c r="JXQ83" s="14"/>
      <c r="JXR83" s="12"/>
      <c r="JXS83" s="12"/>
      <c r="JXT83" s="12"/>
      <c r="JXU83" s="12"/>
      <c r="JXV83" s="12"/>
      <c r="JXW83" s="12"/>
      <c r="JXX83" s="12"/>
      <c r="JXY83" s="12"/>
      <c r="JXZ83" s="12"/>
      <c r="JYA83" s="12"/>
      <c r="JYB83" s="12"/>
      <c r="JYC83" s="12"/>
      <c r="JYD83" s="11"/>
      <c r="JYE83" s="15"/>
      <c r="JYF83" s="13"/>
      <c r="JYG83" s="14"/>
      <c r="JYH83" s="14"/>
      <c r="JYI83" s="12"/>
      <c r="JYJ83" s="12"/>
      <c r="JYK83" s="12"/>
      <c r="JYL83" s="12"/>
      <c r="JYM83" s="12"/>
      <c r="JYN83" s="12"/>
      <c r="JYO83" s="12"/>
      <c r="JYP83" s="12"/>
      <c r="JYQ83" s="12"/>
      <c r="JYR83" s="12"/>
      <c r="JYS83" s="12"/>
      <c r="JYT83" s="12"/>
      <c r="JYU83" s="11"/>
      <c r="JYV83" s="15"/>
      <c r="JYW83" s="13"/>
      <c r="JYX83" s="14"/>
      <c r="JYY83" s="14"/>
      <c r="JYZ83" s="12"/>
      <c r="JZA83" s="12"/>
      <c r="JZB83" s="12"/>
      <c r="JZC83" s="12"/>
      <c r="JZD83" s="12"/>
      <c r="JZE83" s="12"/>
      <c r="JZF83" s="12"/>
      <c r="JZG83" s="12"/>
      <c r="JZH83" s="12"/>
      <c r="JZI83" s="12"/>
      <c r="JZJ83" s="12"/>
      <c r="JZK83" s="12"/>
      <c r="JZL83" s="11"/>
      <c r="JZM83" s="15"/>
      <c r="JZN83" s="13"/>
      <c r="JZO83" s="14"/>
      <c r="JZP83" s="14"/>
      <c r="JZQ83" s="12"/>
      <c r="JZR83" s="12"/>
      <c r="JZS83" s="12"/>
      <c r="JZT83" s="12"/>
      <c r="JZU83" s="12"/>
      <c r="JZV83" s="12"/>
      <c r="JZW83" s="12"/>
      <c r="JZX83" s="12"/>
      <c r="JZY83" s="12"/>
      <c r="JZZ83" s="12"/>
      <c r="KAA83" s="12"/>
      <c r="KAB83" s="12"/>
      <c r="KAC83" s="11"/>
      <c r="KAD83" s="15"/>
      <c r="KAE83" s="13"/>
      <c r="KAF83" s="14"/>
      <c r="KAG83" s="14"/>
      <c r="KAH83" s="12"/>
      <c r="KAI83" s="12"/>
      <c r="KAJ83" s="12"/>
      <c r="KAK83" s="12"/>
      <c r="KAL83" s="12"/>
      <c r="KAM83" s="12"/>
      <c r="KAN83" s="12"/>
      <c r="KAO83" s="12"/>
      <c r="KAP83" s="12"/>
      <c r="KAQ83" s="12"/>
      <c r="KAR83" s="12"/>
      <c r="KAS83" s="12"/>
      <c r="KAT83" s="11"/>
      <c r="KAU83" s="15"/>
      <c r="KAV83" s="13"/>
      <c r="KAW83" s="14"/>
      <c r="KAX83" s="14"/>
      <c r="KAY83" s="12"/>
      <c r="KAZ83" s="12"/>
      <c r="KBA83" s="12"/>
      <c r="KBB83" s="12"/>
      <c r="KBC83" s="12"/>
      <c r="KBD83" s="12"/>
      <c r="KBE83" s="12"/>
      <c r="KBF83" s="12"/>
      <c r="KBG83" s="12"/>
      <c r="KBH83" s="12"/>
      <c r="KBI83" s="12"/>
      <c r="KBJ83" s="12"/>
      <c r="KBK83" s="11"/>
      <c r="KBL83" s="15"/>
      <c r="KBM83" s="13"/>
      <c r="KBN83" s="14"/>
      <c r="KBO83" s="14"/>
      <c r="KBP83" s="12"/>
      <c r="KBQ83" s="12"/>
      <c r="KBR83" s="12"/>
      <c r="KBS83" s="12"/>
      <c r="KBT83" s="12"/>
      <c r="KBU83" s="12"/>
      <c r="KBV83" s="12"/>
      <c r="KBW83" s="12"/>
      <c r="KBX83" s="12"/>
      <c r="KBY83" s="12"/>
      <c r="KBZ83" s="12"/>
      <c r="KCA83" s="12"/>
      <c r="KCB83" s="11"/>
      <c r="KCC83" s="15"/>
      <c r="KCD83" s="13"/>
      <c r="KCE83" s="14"/>
      <c r="KCF83" s="14"/>
      <c r="KCG83" s="12"/>
      <c r="KCH83" s="12"/>
      <c r="KCI83" s="12"/>
      <c r="KCJ83" s="12"/>
      <c r="KCK83" s="12"/>
      <c r="KCL83" s="12"/>
      <c r="KCM83" s="12"/>
      <c r="KCN83" s="12"/>
      <c r="KCO83" s="12"/>
      <c r="KCP83" s="12"/>
      <c r="KCQ83" s="12"/>
      <c r="KCR83" s="12"/>
      <c r="KCS83" s="11"/>
      <c r="KCT83" s="15"/>
      <c r="KCU83" s="13"/>
      <c r="KCV83" s="14"/>
      <c r="KCW83" s="14"/>
      <c r="KCX83" s="12"/>
      <c r="KCY83" s="12"/>
      <c r="KCZ83" s="12"/>
      <c r="KDA83" s="12"/>
      <c r="KDB83" s="12"/>
      <c r="KDC83" s="12"/>
      <c r="KDD83" s="12"/>
      <c r="KDE83" s="12"/>
      <c r="KDF83" s="12"/>
      <c r="KDG83" s="12"/>
      <c r="KDH83" s="12"/>
      <c r="KDI83" s="12"/>
      <c r="KDJ83" s="11"/>
      <c r="KDK83" s="15"/>
      <c r="KDL83" s="13"/>
      <c r="KDM83" s="14"/>
      <c r="KDN83" s="14"/>
      <c r="KDO83" s="12"/>
      <c r="KDP83" s="12"/>
      <c r="KDQ83" s="12"/>
      <c r="KDR83" s="12"/>
      <c r="KDS83" s="12"/>
      <c r="KDT83" s="12"/>
      <c r="KDU83" s="12"/>
      <c r="KDV83" s="12"/>
      <c r="KDW83" s="12"/>
      <c r="KDX83" s="12"/>
      <c r="KDY83" s="12"/>
      <c r="KDZ83" s="12"/>
      <c r="KEA83" s="11"/>
      <c r="KEB83" s="15"/>
      <c r="KEC83" s="13"/>
      <c r="KED83" s="14"/>
      <c r="KEE83" s="14"/>
      <c r="KEF83" s="12"/>
      <c r="KEG83" s="12"/>
      <c r="KEH83" s="12"/>
      <c r="KEI83" s="12"/>
      <c r="KEJ83" s="12"/>
      <c r="KEK83" s="12"/>
      <c r="KEL83" s="12"/>
      <c r="KEM83" s="12"/>
      <c r="KEN83" s="12"/>
      <c r="KEO83" s="12"/>
      <c r="KEP83" s="12"/>
      <c r="KEQ83" s="12"/>
      <c r="KER83" s="11"/>
      <c r="KES83" s="15"/>
      <c r="KET83" s="13"/>
      <c r="KEU83" s="14"/>
      <c r="KEV83" s="14"/>
      <c r="KEW83" s="12"/>
      <c r="KEX83" s="12"/>
      <c r="KEY83" s="12"/>
      <c r="KEZ83" s="12"/>
      <c r="KFA83" s="12"/>
      <c r="KFB83" s="12"/>
      <c r="KFC83" s="12"/>
      <c r="KFD83" s="12"/>
      <c r="KFE83" s="12"/>
      <c r="KFF83" s="12"/>
      <c r="KFG83" s="12"/>
      <c r="KFH83" s="12"/>
      <c r="KFI83" s="11"/>
      <c r="KFJ83" s="15"/>
      <c r="KFK83" s="13"/>
      <c r="KFL83" s="14"/>
      <c r="KFM83" s="14"/>
      <c r="KFN83" s="12"/>
      <c r="KFO83" s="12"/>
      <c r="KFP83" s="12"/>
      <c r="KFQ83" s="12"/>
      <c r="KFR83" s="12"/>
      <c r="KFS83" s="12"/>
      <c r="KFT83" s="12"/>
      <c r="KFU83" s="12"/>
      <c r="KFV83" s="12"/>
      <c r="KFW83" s="12"/>
      <c r="KFX83" s="12"/>
      <c r="KFY83" s="12"/>
      <c r="KFZ83" s="11"/>
      <c r="KGA83" s="15"/>
      <c r="KGB83" s="13"/>
      <c r="KGC83" s="14"/>
      <c r="KGD83" s="14"/>
      <c r="KGE83" s="12"/>
      <c r="KGF83" s="12"/>
      <c r="KGG83" s="12"/>
      <c r="KGH83" s="12"/>
      <c r="KGI83" s="12"/>
      <c r="KGJ83" s="12"/>
      <c r="KGK83" s="12"/>
      <c r="KGL83" s="12"/>
      <c r="KGM83" s="12"/>
      <c r="KGN83" s="12"/>
      <c r="KGO83" s="12"/>
      <c r="KGP83" s="12"/>
      <c r="KGQ83" s="11"/>
      <c r="KGR83" s="15"/>
      <c r="KGS83" s="13"/>
      <c r="KGT83" s="14"/>
      <c r="KGU83" s="14"/>
      <c r="KGV83" s="12"/>
      <c r="KGW83" s="12"/>
      <c r="KGX83" s="12"/>
      <c r="KGY83" s="12"/>
      <c r="KGZ83" s="12"/>
      <c r="KHA83" s="12"/>
      <c r="KHB83" s="12"/>
      <c r="KHC83" s="12"/>
      <c r="KHD83" s="12"/>
      <c r="KHE83" s="12"/>
      <c r="KHF83" s="12"/>
      <c r="KHG83" s="12"/>
      <c r="KHH83" s="11"/>
      <c r="KHI83" s="15"/>
      <c r="KHJ83" s="13"/>
      <c r="KHK83" s="14"/>
      <c r="KHL83" s="14"/>
      <c r="KHM83" s="12"/>
      <c r="KHN83" s="12"/>
      <c r="KHO83" s="12"/>
      <c r="KHP83" s="12"/>
      <c r="KHQ83" s="12"/>
      <c r="KHR83" s="12"/>
      <c r="KHS83" s="12"/>
      <c r="KHT83" s="12"/>
      <c r="KHU83" s="12"/>
      <c r="KHV83" s="12"/>
      <c r="KHW83" s="12"/>
      <c r="KHX83" s="12"/>
      <c r="KHY83" s="11"/>
      <c r="KHZ83" s="15"/>
      <c r="KIA83" s="13"/>
      <c r="KIB83" s="14"/>
      <c r="KIC83" s="14"/>
      <c r="KID83" s="12"/>
      <c r="KIE83" s="12"/>
      <c r="KIF83" s="12"/>
      <c r="KIG83" s="12"/>
      <c r="KIH83" s="12"/>
      <c r="KII83" s="12"/>
      <c r="KIJ83" s="12"/>
      <c r="KIK83" s="12"/>
      <c r="KIL83" s="12"/>
      <c r="KIM83" s="12"/>
      <c r="KIN83" s="12"/>
      <c r="KIO83" s="12"/>
      <c r="KIP83" s="11"/>
      <c r="KIQ83" s="15"/>
      <c r="KIR83" s="13"/>
      <c r="KIS83" s="14"/>
      <c r="KIT83" s="14"/>
      <c r="KIU83" s="12"/>
      <c r="KIV83" s="12"/>
      <c r="KIW83" s="12"/>
      <c r="KIX83" s="12"/>
      <c r="KIY83" s="12"/>
      <c r="KIZ83" s="12"/>
      <c r="KJA83" s="12"/>
      <c r="KJB83" s="12"/>
      <c r="KJC83" s="12"/>
      <c r="KJD83" s="12"/>
      <c r="KJE83" s="12"/>
      <c r="KJF83" s="12"/>
      <c r="KJG83" s="11"/>
      <c r="KJH83" s="15"/>
      <c r="KJI83" s="13"/>
      <c r="KJJ83" s="14"/>
      <c r="KJK83" s="14"/>
      <c r="KJL83" s="12"/>
      <c r="KJM83" s="12"/>
      <c r="KJN83" s="12"/>
      <c r="KJO83" s="12"/>
      <c r="KJP83" s="12"/>
      <c r="KJQ83" s="12"/>
      <c r="KJR83" s="12"/>
      <c r="KJS83" s="12"/>
      <c r="KJT83" s="12"/>
      <c r="KJU83" s="12"/>
      <c r="KJV83" s="12"/>
      <c r="KJW83" s="12"/>
      <c r="KJX83" s="11"/>
      <c r="KJY83" s="15"/>
      <c r="KJZ83" s="13"/>
      <c r="KKA83" s="14"/>
      <c r="KKB83" s="14"/>
      <c r="KKC83" s="12"/>
      <c r="KKD83" s="12"/>
      <c r="KKE83" s="12"/>
      <c r="KKF83" s="12"/>
      <c r="KKG83" s="12"/>
      <c r="KKH83" s="12"/>
      <c r="KKI83" s="12"/>
      <c r="KKJ83" s="12"/>
      <c r="KKK83" s="12"/>
      <c r="KKL83" s="12"/>
      <c r="KKM83" s="12"/>
      <c r="KKN83" s="12"/>
      <c r="KKO83" s="11"/>
      <c r="KKP83" s="15"/>
      <c r="KKQ83" s="13"/>
      <c r="KKR83" s="14"/>
      <c r="KKS83" s="14"/>
      <c r="KKT83" s="12"/>
      <c r="KKU83" s="12"/>
      <c r="KKV83" s="12"/>
      <c r="KKW83" s="12"/>
      <c r="KKX83" s="12"/>
      <c r="KKY83" s="12"/>
      <c r="KKZ83" s="12"/>
      <c r="KLA83" s="12"/>
      <c r="KLB83" s="12"/>
      <c r="KLC83" s="12"/>
      <c r="KLD83" s="12"/>
      <c r="KLE83" s="12"/>
      <c r="KLF83" s="11"/>
      <c r="KLG83" s="15"/>
      <c r="KLH83" s="13"/>
      <c r="KLI83" s="14"/>
      <c r="KLJ83" s="14"/>
      <c r="KLK83" s="12"/>
      <c r="KLL83" s="12"/>
      <c r="KLM83" s="12"/>
      <c r="KLN83" s="12"/>
      <c r="KLO83" s="12"/>
      <c r="KLP83" s="12"/>
      <c r="KLQ83" s="12"/>
      <c r="KLR83" s="12"/>
      <c r="KLS83" s="12"/>
      <c r="KLT83" s="12"/>
      <c r="KLU83" s="12"/>
      <c r="KLV83" s="12"/>
      <c r="KLW83" s="11"/>
      <c r="KLX83" s="15"/>
      <c r="KLY83" s="13"/>
      <c r="KLZ83" s="14"/>
      <c r="KMA83" s="14"/>
      <c r="KMB83" s="12"/>
      <c r="KMC83" s="12"/>
      <c r="KMD83" s="12"/>
      <c r="KME83" s="12"/>
      <c r="KMF83" s="12"/>
      <c r="KMG83" s="12"/>
      <c r="KMH83" s="12"/>
      <c r="KMI83" s="12"/>
      <c r="KMJ83" s="12"/>
      <c r="KMK83" s="12"/>
      <c r="KML83" s="12"/>
      <c r="KMM83" s="12"/>
      <c r="KMN83" s="11"/>
      <c r="KMO83" s="15"/>
      <c r="KMP83" s="13"/>
      <c r="KMQ83" s="14"/>
      <c r="KMR83" s="14"/>
      <c r="KMS83" s="12"/>
      <c r="KMT83" s="12"/>
      <c r="KMU83" s="12"/>
      <c r="KMV83" s="12"/>
      <c r="KMW83" s="12"/>
      <c r="KMX83" s="12"/>
      <c r="KMY83" s="12"/>
      <c r="KMZ83" s="12"/>
      <c r="KNA83" s="12"/>
      <c r="KNB83" s="12"/>
      <c r="KNC83" s="12"/>
      <c r="KND83" s="12"/>
      <c r="KNE83" s="11"/>
      <c r="KNF83" s="15"/>
      <c r="KNG83" s="13"/>
      <c r="KNH83" s="14"/>
      <c r="KNI83" s="14"/>
      <c r="KNJ83" s="12"/>
      <c r="KNK83" s="12"/>
      <c r="KNL83" s="12"/>
      <c r="KNM83" s="12"/>
      <c r="KNN83" s="12"/>
      <c r="KNO83" s="12"/>
      <c r="KNP83" s="12"/>
      <c r="KNQ83" s="12"/>
      <c r="KNR83" s="12"/>
      <c r="KNS83" s="12"/>
      <c r="KNT83" s="12"/>
      <c r="KNU83" s="12"/>
      <c r="KNV83" s="11"/>
      <c r="KNW83" s="15"/>
      <c r="KNX83" s="13"/>
      <c r="KNY83" s="14"/>
      <c r="KNZ83" s="14"/>
      <c r="KOA83" s="12"/>
      <c r="KOB83" s="12"/>
      <c r="KOC83" s="12"/>
      <c r="KOD83" s="12"/>
      <c r="KOE83" s="12"/>
      <c r="KOF83" s="12"/>
      <c r="KOG83" s="12"/>
      <c r="KOH83" s="12"/>
      <c r="KOI83" s="12"/>
      <c r="KOJ83" s="12"/>
      <c r="KOK83" s="12"/>
      <c r="KOL83" s="12"/>
      <c r="KOM83" s="11"/>
      <c r="KON83" s="15"/>
      <c r="KOO83" s="13"/>
      <c r="KOP83" s="14"/>
      <c r="KOQ83" s="14"/>
      <c r="KOR83" s="12"/>
      <c r="KOS83" s="12"/>
      <c r="KOT83" s="12"/>
      <c r="KOU83" s="12"/>
      <c r="KOV83" s="12"/>
      <c r="KOW83" s="12"/>
      <c r="KOX83" s="12"/>
      <c r="KOY83" s="12"/>
      <c r="KOZ83" s="12"/>
      <c r="KPA83" s="12"/>
      <c r="KPB83" s="12"/>
      <c r="KPC83" s="12"/>
      <c r="KPD83" s="11"/>
      <c r="KPE83" s="15"/>
      <c r="KPF83" s="13"/>
      <c r="KPG83" s="14"/>
      <c r="KPH83" s="14"/>
      <c r="KPI83" s="12"/>
      <c r="KPJ83" s="12"/>
      <c r="KPK83" s="12"/>
      <c r="KPL83" s="12"/>
      <c r="KPM83" s="12"/>
      <c r="KPN83" s="12"/>
      <c r="KPO83" s="12"/>
      <c r="KPP83" s="12"/>
      <c r="KPQ83" s="12"/>
      <c r="KPR83" s="12"/>
      <c r="KPS83" s="12"/>
      <c r="KPT83" s="12"/>
      <c r="KPU83" s="11"/>
      <c r="KPV83" s="15"/>
      <c r="KPW83" s="13"/>
      <c r="KPX83" s="14"/>
      <c r="KPY83" s="14"/>
      <c r="KPZ83" s="12"/>
      <c r="KQA83" s="12"/>
      <c r="KQB83" s="12"/>
      <c r="KQC83" s="12"/>
      <c r="KQD83" s="12"/>
      <c r="KQE83" s="12"/>
      <c r="KQF83" s="12"/>
      <c r="KQG83" s="12"/>
      <c r="KQH83" s="12"/>
      <c r="KQI83" s="12"/>
      <c r="KQJ83" s="12"/>
      <c r="KQK83" s="12"/>
      <c r="KQL83" s="11"/>
      <c r="KQM83" s="15"/>
      <c r="KQN83" s="13"/>
      <c r="KQO83" s="14"/>
      <c r="KQP83" s="14"/>
      <c r="KQQ83" s="12"/>
      <c r="KQR83" s="12"/>
      <c r="KQS83" s="12"/>
      <c r="KQT83" s="12"/>
      <c r="KQU83" s="12"/>
      <c r="KQV83" s="12"/>
      <c r="KQW83" s="12"/>
      <c r="KQX83" s="12"/>
      <c r="KQY83" s="12"/>
      <c r="KQZ83" s="12"/>
      <c r="KRA83" s="12"/>
      <c r="KRB83" s="12"/>
      <c r="KRC83" s="11"/>
      <c r="KRD83" s="15"/>
      <c r="KRE83" s="13"/>
      <c r="KRF83" s="14"/>
      <c r="KRG83" s="14"/>
      <c r="KRH83" s="12"/>
      <c r="KRI83" s="12"/>
      <c r="KRJ83" s="12"/>
      <c r="KRK83" s="12"/>
      <c r="KRL83" s="12"/>
      <c r="KRM83" s="12"/>
      <c r="KRN83" s="12"/>
      <c r="KRO83" s="12"/>
      <c r="KRP83" s="12"/>
      <c r="KRQ83" s="12"/>
      <c r="KRR83" s="12"/>
      <c r="KRS83" s="12"/>
      <c r="KRT83" s="11"/>
      <c r="KRU83" s="15"/>
      <c r="KRV83" s="13"/>
      <c r="KRW83" s="14"/>
      <c r="KRX83" s="14"/>
      <c r="KRY83" s="12"/>
      <c r="KRZ83" s="12"/>
      <c r="KSA83" s="12"/>
      <c r="KSB83" s="12"/>
      <c r="KSC83" s="12"/>
      <c r="KSD83" s="12"/>
      <c r="KSE83" s="12"/>
      <c r="KSF83" s="12"/>
      <c r="KSG83" s="12"/>
      <c r="KSH83" s="12"/>
      <c r="KSI83" s="12"/>
      <c r="KSJ83" s="12"/>
      <c r="KSK83" s="11"/>
      <c r="KSL83" s="15"/>
      <c r="KSM83" s="13"/>
      <c r="KSN83" s="14"/>
      <c r="KSO83" s="14"/>
      <c r="KSP83" s="12"/>
      <c r="KSQ83" s="12"/>
      <c r="KSR83" s="12"/>
      <c r="KSS83" s="12"/>
      <c r="KST83" s="12"/>
      <c r="KSU83" s="12"/>
      <c r="KSV83" s="12"/>
      <c r="KSW83" s="12"/>
      <c r="KSX83" s="12"/>
      <c r="KSY83" s="12"/>
      <c r="KSZ83" s="12"/>
      <c r="KTA83" s="12"/>
      <c r="KTB83" s="11"/>
      <c r="KTC83" s="15"/>
      <c r="KTD83" s="13"/>
      <c r="KTE83" s="14"/>
      <c r="KTF83" s="14"/>
      <c r="KTG83" s="12"/>
      <c r="KTH83" s="12"/>
      <c r="KTI83" s="12"/>
      <c r="KTJ83" s="12"/>
      <c r="KTK83" s="12"/>
      <c r="KTL83" s="12"/>
      <c r="KTM83" s="12"/>
      <c r="KTN83" s="12"/>
      <c r="KTO83" s="12"/>
      <c r="KTP83" s="12"/>
      <c r="KTQ83" s="12"/>
      <c r="KTR83" s="12"/>
      <c r="KTS83" s="11"/>
      <c r="KTT83" s="15"/>
      <c r="KTU83" s="13"/>
      <c r="KTV83" s="14"/>
      <c r="KTW83" s="14"/>
      <c r="KTX83" s="12"/>
      <c r="KTY83" s="12"/>
      <c r="KTZ83" s="12"/>
      <c r="KUA83" s="12"/>
      <c r="KUB83" s="12"/>
      <c r="KUC83" s="12"/>
      <c r="KUD83" s="12"/>
      <c r="KUE83" s="12"/>
      <c r="KUF83" s="12"/>
      <c r="KUG83" s="12"/>
      <c r="KUH83" s="12"/>
      <c r="KUI83" s="12"/>
      <c r="KUJ83" s="11"/>
      <c r="KUK83" s="15"/>
      <c r="KUL83" s="13"/>
      <c r="KUM83" s="14"/>
      <c r="KUN83" s="14"/>
      <c r="KUO83" s="12"/>
      <c r="KUP83" s="12"/>
      <c r="KUQ83" s="12"/>
      <c r="KUR83" s="12"/>
      <c r="KUS83" s="12"/>
      <c r="KUT83" s="12"/>
      <c r="KUU83" s="12"/>
      <c r="KUV83" s="12"/>
      <c r="KUW83" s="12"/>
      <c r="KUX83" s="12"/>
      <c r="KUY83" s="12"/>
      <c r="KUZ83" s="12"/>
      <c r="KVA83" s="11"/>
      <c r="KVB83" s="15"/>
      <c r="KVC83" s="13"/>
      <c r="KVD83" s="14"/>
      <c r="KVE83" s="14"/>
      <c r="KVF83" s="12"/>
      <c r="KVG83" s="12"/>
      <c r="KVH83" s="12"/>
      <c r="KVI83" s="12"/>
      <c r="KVJ83" s="12"/>
      <c r="KVK83" s="12"/>
      <c r="KVL83" s="12"/>
      <c r="KVM83" s="12"/>
      <c r="KVN83" s="12"/>
      <c r="KVO83" s="12"/>
      <c r="KVP83" s="12"/>
      <c r="KVQ83" s="12"/>
      <c r="KVR83" s="11"/>
      <c r="KVS83" s="15"/>
      <c r="KVT83" s="13"/>
      <c r="KVU83" s="14"/>
      <c r="KVV83" s="14"/>
      <c r="KVW83" s="12"/>
      <c r="KVX83" s="12"/>
      <c r="KVY83" s="12"/>
      <c r="KVZ83" s="12"/>
      <c r="KWA83" s="12"/>
      <c r="KWB83" s="12"/>
      <c r="KWC83" s="12"/>
      <c r="KWD83" s="12"/>
      <c r="KWE83" s="12"/>
      <c r="KWF83" s="12"/>
      <c r="KWG83" s="12"/>
      <c r="KWH83" s="12"/>
      <c r="KWI83" s="11"/>
      <c r="KWJ83" s="15"/>
      <c r="KWK83" s="13"/>
      <c r="KWL83" s="14"/>
      <c r="KWM83" s="14"/>
      <c r="KWN83" s="12"/>
      <c r="KWO83" s="12"/>
      <c r="KWP83" s="12"/>
      <c r="KWQ83" s="12"/>
      <c r="KWR83" s="12"/>
      <c r="KWS83" s="12"/>
      <c r="KWT83" s="12"/>
      <c r="KWU83" s="12"/>
      <c r="KWV83" s="12"/>
      <c r="KWW83" s="12"/>
      <c r="KWX83" s="12"/>
      <c r="KWY83" s="12"/>
      <c r="KWZ83" s="11"/>
      <c r="KXA83" s="15"/>
      <c r="KXB83" s="13"/>
      <c r="KXC83" s="14"/>
      <c r="KXD83" s="14"/>
      <c r="KXE83" s="12"/>
      <c r="KXF83" s="12"/>
      <c r="KXG83" s="12"/>
      <c r="KXH83" s="12"/>
      <c r="KXI83" s="12"/>
      <c r="KXJ83" s="12"/>
      <c r="KXK83" s="12"/>
      <c r="KXL83" s="12"/>
      <c r="KXM83" s="12"/>
      <c r="KXN83" s="12"/>
      <c r="KXO83" s="12"/>
      <c r="KXP83" s="12"/>
      <c r="KXQ83" s="11"/>
      <c r="KXR83" s="15"/>
      <c r="KXS83" s="13"/>
      <c r="KXT83" s="14"/>
      <c r="KXU83" s="14"/>
      <c r="KXV83" s="12"/>
      <c r="KXW83" s="12"/>
      <c r="KXX83" s="12"/>
      <c r="KXY83" s="12"/>
      <c r="KXZ83" s="12"/>
      <c r="KYA83" s="12"/>
      <c r="KYB83" s="12"/>
      <c r="KYC83" s="12"/>
      <c r="KYD83" s="12"/>
      <c r="KYE83" s="12"/>
      <c r="KYF83" s="12"/>
      <c r="KYG83" s="12"/>
      <c r="KYH83" s="11"/>
      <c r="KYI83" s="15"/>
      <c r="KYJ83" s="13"/>
      <c r="KYK83" s="14"/>
      <c r="KYL83" s="14"/>
      <c r="KYM83" s="12"/>
      <c r="KYN83" s="12"/>
      <c r="KYO83" s="12"/>
      <c r="KYP83" s="12"/>
      <c r="KYQ83" s="12"/>
      <c r="KYR83" s="12"/>
      <c r="KYS83" s="12"/>
      <c r="KYT83" s="12"/>
      <c r="KYU83" s="12"/>
      <c r="KYV83" s="12"/>
      <c r="KYW83" s="12"/>
      <c r="KYX83" s="12"/>
      <c r="KYY83" s="11"/>
      <c r="KYZ83" s="15"/>
      <c r="KZA83" s="13"/>
      <c r="KZB83" s="14"/>
      <c r="KZC83" s="14"/>
      <c r="KZD83" s="12"/>
      <c r="KZE83" s="12"/>
      <c r="KZF83" s="12"/>
      <c r="KZG83" s="12"/>
      <c r="KZH83" s="12"/>
      <c r="KZI83" s="12"/>
      <c r="KZJ83" s="12"/>
      <c r="KZK83" s="12"/>
      <c r="KZL83" s="12"/>
      <c r="KZM83" s="12"/>
      <c r="KZN83" s="12"/>
      <c r="KZO83" s="12"/>
      <c r="KZP83" s="11"/>
      <c r="KZQ83" s="15"/>
      <c r="KZR83" s="13"/>
      <c r="KZS83" s="14"/>
      <c r="KZT83" s="14"/>
      <c r="KZU83" s="12"/>
      <c r="KZV83" s="12"/>
      <c r="KZW83" s="12"/>
      <c r="KZX83" s="12"/>
      <c r="KZY83" s="12"/>
      <c r="KZZ83" s="12"/>
      <c r="LAA83" s="12"/>
      <c r="LAB83" s="12"/>
      <c r="LAC83" s="12"/>
      <c r="LAD83" s="12"/>
      <c r="LAE83" s="12"/>
      <c r="LAF83" s="12"/>
      <c r="LAG83" s="11"/>
      <c r="LAH83" s="15"/>
      <c r="LAI83" s="13"/>
      <c r="LAJ83" s="14"/>
      <c r="LAK83" s="14"/>
      <c r="LAL83" s="12"/>
      <c r="LAM83" s="12"/>
      <c r="LAN83" s="12"/>
      <c r="LAO83" s="12"/>
      <c r="LAP83" s="12"/>
      <c r="LAQ83" s="12"/>
      <c r="LAR83" s="12"/>
      <c r="LAS83" s="12"/>
      <c r="LAT83" s="12"/>
      <c r="LAU83" s="12"/>
      <c r="LAV83" s="12"/>
      <c r="LAW83" s="12"/>
      <c r="LAX83" s="11"/>
      <c r="LAY83" s="15"/>
      <c r="LAZ83" s="13"/>
      <c r="LBA83" s="14"/>
      <c r="LBB83" s="14"/>
      <c r="LBC83" s="12"/>
      <c r="LBD83" s="12"/>
      <c r="LBE83" s="12"/>
      <c r="LBF83" s="12"/>
      <c r="LBG83" s="12"/>
      <c r="LBH83" s="12"/>
      <c r="LBI83" s="12"/>
      <c r="LBJ83" s="12"/>
      <c r="LBK83" s="12"/>
      <c r="LBL83" s="12"/>
      <c r="LBM83" s="12"/>
      <c r="LBN83" s="12"/>
      <c r="LBO83" s="11"/>
      <c r="LBP83" s="15"/>
      <c r="LBQ83" s="13"/>
      <c r="LBR83" s="14"/>
      <c r="LBS83" s="14"/>
      <c r="LBT83" s="12"/>
      <c r="LBU83" s="12"/>
      <c r="LBV83" s="12"/>
      <c r="LBW83" s="12"/>
      <c r="LBX83" s="12"/>
      <c r="LBY83" s="12"/>
      <c r="LBZ83" s="12"/>
      <c r="LCA83" s="12"/>
      <c r="LCB83" s="12"/>
      <c r="LCC83" s="12"/>
      <c r="LCD83" s="12"/>
      <c r="LCE83" s="12"/>
      <c r="LCF83" s="11"/>
      <c r="LCG83" s="15"/>
      <c r="LCH83" s="13"/>
      <c r="LCI83" s="14"/>
      <c r="LCJ83" s="14"/>
      <c r="LCK83" s="12"/>
      <c r="LCL83" s="12"/>
      <c r="LCM83" s="12"/>
      <c r="LCN83" s="12"/>
      <c r="LCO83" s="12"/>
      <c r="LCP83" s="12"/>
      <c r="LCQ83" s="12"/>
      <c r="LCR83" s="12"/>
      <c r="LCS83" s="12"/>
      <c r="LCT83" s="12"/>
      <c r="LCU83" s="12"/>
      <c r="LCV83" s="12"/>
      <c r="LCW83" s="11"/>
      <c r="LCX83" s="15"/>
      <c r="LCY83" s="13"/>
      <c r="LCZ83" s="14"/>
      <c r="LDA83" s="14"/>
      <c r="LDB83" s="12"/>
      <c r="LDC83" s="12"/>
      <c r="LDD83" s="12"/>
      <c r="LDE83" s="12"/>
      <c r="LDF83" s="12"/>
      <c r="LDG83" s="12"/>
      <c r="LDH83" s="12"/>
      <c r="LDI83" s="12"/>
      <c r="LDJ83" s="12"/>
      <c r="LDK83" s="12"/>
      <c r="LDL83" s="12"/>
      <c r="LDM83" s="12"/>
      <c r="LDN83" s="11"/>
      <c r="LDO83" s="15"/>
      <c r="LDP83" s="13"/>
      <c r="LDQ83" s="14"/>
      <c r="LDR83" s="14"/>
      <c r="LDS83" s="12"/>
      <c r="LDT83" s="12"/>
      <c r="LDU83" s="12"/>
      <c r="LDV83" s="12"/>
      <c r="LDW83" s="12"/>
      <c r="LDX83" s="12"/>
      <c r="LDY83" s="12"/>
      <c r="LDZ83" s="12"/>
      <c r="LEA83" s="12"/>
      <c r="LEB83" s="12"/>
      <c r="LEC83" s="12"/>
      <c r="LED83" s="12"/>
      <c r="LEE83" s="11"/>
      <c r="LEF83" s="15"/>
      <c r="LEG83" s="13"/>
      <c r="LEH83" s="14"/>
      <c r="LEI83" s="14"/>
      <c r="LEJ83" s="12"/>
      <c r="LEK83" s="12"/>
      <c r="LEL83" s="12"/>
      <c r="LEM83" s="12"/>
      <c r="LEN83" s="12"/>
      <c r="LEO83" s="12"/>
      <c r="LEP83" s="12"/>
      <c r="LEQ83" s="12"/>
      <c r="LER83" s="12"/>
      <c r="LES83" s="12"/>
      <c r="LET83" s="12"/>
      <c r="LEU83" s="12"/>
      <c r="LEV83" s="11"/>
      <c r="LEW83" s="15"/>
      <c r="LEX83" s="13"/>
      <c r="LEY83" s="14"/>
      <c r="LEZ83" s="14"/>
      <c r="LFA83" s="12"/>
      <c r="LFB83" s="12"/>
      <c r="LFC83" s="12"/>
      <c r="LFD83" s="12"/>
      <c r="LFE83" s="12"/>
      <c r="LFF83" s="12"/>
      <c r="LFG83" s="12"/>
      <c r="LFH83" s="12"/>
      <c r="LFI83" s="12"/>
      <c r="LFJ83" s="12"/>
      <c r="LFK83" s="12"/>
      <c r="LFL83" s="12"/>
      <c r="LFM83" s="11"/>
      <c r="LFN83" s="15"/>
      <c r="LFO83" s="13"/>
      <c r="LFP83" s="14"/>
      <c r="LFQ83" s="14"/>
      <c r="LFR83" s="12"/>
      <c r="LFS83" s="12"/>
      <c r="LFT83" s="12"/>
      <c r="LFU83" s="12"/>
      <c r="LFV83" s="12"/>
      <c r="LFW83" s="12"/>
      <c r="LFX83" s="12"/>
      <c r="LFY83" s="12"/>
      <c r="LFZ83" s="12"/>
      <c r="LGA83" s="12"/>
      <c r="LGB83" s="12"/>
      <c r="LGC83" s="12"/>
      <c r="LGD83" s="11"/>
      <c r="LGE83" s="15"/>
      <c r="LGF83" s="13"/>
      <c r="LGG83" s="14"/>
      <c r="LGH83" s="14"/>
      <c r="LGI83" s="12"/>
      <c r="LGJ83" s="12"/>
      <c r="LGK83" s="12"/>
      <c r="LGL83" s="12"/>
      <c r="LGM83" s="12"/>
      <c r="LGN83" s="12"/>
      <c r="LGO83" s="12"/>
      <c r="LGP83" s="12"/>
      <c r="LGQ83" s="12"/>
      <c r="LGR83" s="12"/>
      <c r="LGS83" s="12"/>
      <c r="LGT83" s="12"/>
      <c r="LGU83" s="11"/>
      <c r="LGV83" s="15"/>
      <c r="LGW83" s="13"/>
      <c r="LGX83" s="14"/>
      <c r="LGY83" s="14"/>
      <c r="LGZ83" s="12"/>
      <c r="LHA83" s="12"/>
      <c r="LHB83" s="12"/>
      <c r="LHC83" s="12"/>
      <c r="LHD83" s="12"/>
      <c r="LHE83" s="12"/>
      <c r="LHF83" s="12"/>
      <c r="LHG83" s="12"/>
      <c r="LHH83" s="12"/>
      <c r="LHI83" s="12"/>
      <c r="LHJ83" s="12"/>
      <c r="LHK83" s="12"/>
      <c r="LHL83" s="11"/>
      <c r="LHM83" s="15"/>
      <c r="LHN83" s="13"/>
      <c r="LHO83" s="14"/>
      <c r="LHP83" s="14"/>
      <c r="LHQ83" s="12"/>
      <c r="LHR83" s="12"/>
      <c r="LHS83" s="12"/>
      <c r="LHT83" s="12"/>
      <c r="LHU83" s="12"/>
      <c r="LHV83" s="12"/>
      <c r="LHW83" s="12"/>
      <c r="LHX83" s="12"/>
      <c r="LHY83" s="12"/>
      <c r="LHZ83" s="12"/>
      <c r="LIA83" s="12"/>
      <c r="LIB83" s="12"/>
      <c r="LIC83" s="11"/>
      <c r="LID83" s="15"/>
      <c r="LIE83" s="13"/>
      <c r="LIF83" s="14"/>
      <c r="LIG83" s="14"/>
      <c r="LIH83" s="12"/>
      <c r="LII83" s="12"/>
      <c r="LIJ83" s="12"/>
      <c r="LIK83" s="12"/>
      <c r="LIL83" s="12"/>
      <c r="LIM83" s="12"/>
      <c r="LIN83" s="12"/>
      <c r="LIO83" s="12"/>
      <c r="LIP83" s="12"/>
      <c r="LIQ83" s="12"/>
      <c r="LIR83" s="12"/>
      <c r="LIS83" s="12"/>
      <c r="LIT83" s="11"/>
      <c r="LIU83" s="15"/>
      <c r="LIV83" s="13"/>
      <c r="LIW83" s="14"/>
      <c r="LIX83" s="14"/>
      <c r="LIY83" s="12"/>
      <c r="LIZ83" s="12"/>
      <c r="LJA83" s="12"/>
      <c r="LJB83" s="12"/>
      <c r="LJC83" s="12"/>
      <c r="LJD83" s="12"/>
      <c r="LJE83" s="12"/>
      <c r="LJF83" s="12"/>
      <c r="LJG83" s="12"/>
      <c r="LJH83" s="12"/>
      <c r="LJI83" s="12"/>
      <c r="LJJ83" s="12"/>
      <c r="LJK83" s="11"/>
      <c r="LJL83" s="15"/>
      <c r="LJM83" s="13"/>
      <c r="LJN83" s="14"/>
      <c r="LJO83" s="14"/>
      <c r="LJP83" s="12"/>
      <c r="LJQ83" s="12"/>
      <c r="LJR83" s="12"/>
      <c r="LJS83" s="12"/>
      <c r="LJT83" s="12"/>
      <c r="LJU83" s="12"/>
      <c r="LJV83" s="12"/>
      <c r="LJW83" s="12"/>
      <c r="LJX83" s="12"/>
      <c r="LJY83" s="12"/>
      <c r="LJZ83" s="12"/>
      <c r="LKA83" s="12"/>
      <c r="LKB83" s="11"/>
      <c r="LKC83" s="15"/>
      <c r="LKD83" s="13"/>
      <c r="LKE83" s="14"/>
      <c r="LKF83" s="14"/>
      <c r="LKG83" s="12"/>
      <c r="LKH83" s="12"/>
      <c r="LKI83" s="12"/>
      <c r="LKJ83" s="12"/>
      <c r="LKK83" s="12"/>
      <c r="LKL83" s="12"/>
      <c r="LKM83" s="12"/>
      <c r="LKN83" s="12"/>
      <c r="LKO83" s="12"/>
      <c r="LKP83" s="12"/>
      <c r="LKQ83" s="12"/>
      <c r="LKR83" s="12"/>
      <c r="LKS83" s="11"/>
      <c r="LKT83" s="15"/>
      <c r="LKU83" s="13"/>
      <c r="LKV83" s="14"/>
      <c r="LKW83" s="14"/>
      <c r="LKX83" s="12"/>
      <c r="LKY83" s="12"/>
      <c r="LKZ83" s="12"/>
      <c r="LLA83" s="12"/>
      <c r="LLB83" s="12"/>
      <c r="LLC83" s="12"/>
      <c r="LLD83" s="12"/>
      <c r="LLE83" s="12"/>
      <c r="LLF83" s="12"/>
      <c r="LLG83" s="12"/>
      <c r="LLH83" s="12"/>
      <c r="LLI83" s="12"/>
      <c r="LLJ83" s="11"/>
      <c r="LLK83" s="15"/>
      <c r="LLL83" s="13"/>
      <c r="LLM83" s="14"/>
      <c r="LLN83" s="14"/>
      <c r="LLO83" s="12"/>
      <c r="LLP83" s="12"/>
      <c r="LLQ83" s="12"/>
      <c r="LLR83" s="12"/>
      <c r="LLS83" s="12"/>
      <c r="LLT83" s="12"/>
      <c r="LLU83" s="12"/>
      <c r="LLV83" s="12"/>
      <c r="LLW83" s="12"/>
      <c r="LLX83" s="12"/>
      <c r="LLY83" s="12"/>
      <c r="LLZ83" s="12"/>
      <c r="LMA83" s="11"/>
      <c r="LMB83" s="15"/>
      <c r="LMC83" s="13"/>
      <c r="LMD83" s="14"/>
      <c r="LME83" s="14"/>
      <c r="LMF83" s="12"/>
      <c r="LMG83" s="12"/>
      <c r="LMH83" s="12"/>
      <c r="LMI83" s="12"/>
      <c r="LMJ83" s="12"/>
      <c r="LMK83" s="12"/>
      <c r="LML83" s="12"/>
      <c r="LMM83" s="12"/>
      <c r="LMN83" s="12"/>
      <c r="LMO83" s="12"/>
      <c r="LMP83" s="12"/>
      <c r="LMQ83" s="12"/>
      <c r="LMR83" s="11"/>
      <c r="LMS83" s="15"/>
      <c r="LMT83" s="13"/>
      <c r="LMU83" s="14"/>
      <c r="LMV83" s="14"/>
      <c r="LMW83" s="12"/>
      <c r="LMX83" s="12"/>
      <c r="LMY83" s="12"/>
      <c r="LMZ83" s="12"/>
      <c r="LNA83" s="12"/>
      <c r="LNB83" s="12"/>
      <c r="LNC83" s="12"/>
      <c r="LND83" s="12"/>
      <c r="LNE83" s="12"/>
      <c r="LNF83" s="12"/>
      <c r="LNG83" s="12"/>
      <c r="LNH83" s="12"/>
      <c r="LNI83" s="11"/>
      <c r="LNJ83" s="15"/>
      <c r="LNK83" s="13"/>
      <c r="LNL83" s="14"/>
      <c r="LNM83" s="14"/>
      <c r="LNN83" s="12"/>
      <c r="LNO83" s="12"/>
      <c r="LNP83" s="12"/>
      <c r="LNQ83" s="12"/>
      <c r="LNR83" s="12"/>
      <c r="LNS83" s="12"/>
      <c r="LNT83" s="12"/>
      <c r="LNU83" s="12"/>
      <c r="LNV83" s="12"/>
      <c r="LNW83" s="12"/>
      <c r="LNX83" s="12"/>
      <c r="LNY83" s="12"/>
      <c r="LNZ83" s="11"/>
      <c r="LOA83" s="15"/>
      <c r="LOB83" s="13"/>
      <c r="LOC83" s="14"/>
      <c r="LOD83" s="14"/>
      <c r="LOE83" s="12"/>
      <c r="LOF83" s="12"/>
      <c r="LOG83" s="12"/>
      <c r="LOH83" s="12"/>
      <c r="LOI83" s="12"/>
      <c r="LOJ83" s="12"/>
      <c r="LOK83" s="12"/>
      <c r="LOL83" s="12"/>
      <c r="LOM83" s="12"/>
      <c r="LON83" s="12"/>
      <c r="LOO83" s="12"/>
      <c r="LOP83" s="12"/>
      <c r="LOQ83" s="11"/>
      <c r="LOR83" s="15"/>
      <c r="LOS83" s="13"/>
      <c r="LOT83" s="14"/>
      <c r="LOU83" s="14"/>
      <c r="LOV83" s="12"/>
      <c r="LOW83" s="12"/>
      <c r="LOX83" s="12"/>
      <c r="LOY83" s="12"/>
      <c r="LOZ83" s="12"/>
      <c r="LPA83" s="12"/>
      <c r="LPB83" s="12"/>
      <c r="LPC83" s="12"/>
      <c r="LPD83" s="12"/>
      <c r="LPE83" s="12"/>
      <c r="LPF83" s="12"/>
      <c r="LPG83" s="12"/>
      <c r="LPH83" s="11"/>
      <c r="LPI83" s="15"/>
      <c r="LPJ83" s="13"/>
      <c r="LPK83" s="14"/>
      <c r="LPL83" s="14"/>
      <c r="LPM83" s="12"/>
      <c r="LPN83" s="12"/>
      <c r="LPO83" s="12"/>
      <c r="LPP83" s="12"/>
      <c r="LPQ83" s="12"/>
      <c r="LPR83" s="12"/>
      <c r="LPS83" s="12"/>
      <c r="LPT83" s="12"/>
      <c r="LPU83" s="12"/>
      <c r="LPV83" s="12"/>
      <c r="LPW83" s="12"/>
      <c r="LPX83" s="12"/>
      <c r="LPY83" s="11"/>
      <c r="LPZ83" s="15"/>
      <c r="LQA83" s="13"/>
      <c r="LQB83" s="14"/>
      <c r="LQC83" s="14"/>
      <c r="LQD83" s="12"/>
      <c r="LQE83" s="12"/>
      <c r="LQF83" s="12"/>
      <c r="LQG83" s="12"/>
      <c r="LQH83" s="12"/>
      <c r="LQI83" s="12"/>
      <c r="LQJ83" s="12"/>
      <c r="LQK83" s="12"/>
      <c r="LQL83" s="12"/>
      <c r="LQM83" s="12"/>
      <c r="LQN83" s="12"/>
      <c r="LQO83" s="12"/>
      <c r="LQP83" s="11"/>
      <c r="LQQ83" s="15"/>
      <c r="LQR83" s="13"/>
      <c r="LQS83" s="14"/>
      <c r="LQT83" s="14"/>
      <c r="LQU83" s="12"/>
      <c r="LQV83" s="12"/>
      <c r="LQW83" s="12"/>
      <c r="LQX83" s="12"/>
      <c r="LQY83" s="12"/>
      <c r="LQZ83" s="12"/>
      <c r="LRA83" s="12"/>
      <c r="LRB83" s="12"/>
      <c r="LRC83" s="12"/>
      <c r="LRD83" s="12"/>
      <c r="LRE83" s="12"/>
      <c r="LRF83" s="12"/>
      <c r="LRG83" s="11"/>
      <c r="LRH83" s="15"/>
      <c r="LRI83" s="13"/>
      <c r="LRJ83" s="14"/>
      <c r="LRK83" s="14"/>
      <c r="LRL83" s="12"/>
      <c r="LRM83" s="12"/>
      <c r="LRN83" s="12"/>
      <c r="LRO83" s="12"/>
      <c r="LRP83" s="12"/>
      <c r="LRQ83" s="12"/>
      <c r="LRR83" s="12"/>
      <c r="LRS83" s="12"/>
      <c r="LRT83" s="12"/>
      <c r="LRU83" s="12"/>
      <c r="LRV83" s="12"/>
      <c r="LRW83" s="12"/>
      <c r="LRX83" s="11"/>
      <c r="LRY83" s="15"/>
      <c r="LRZ83" s="13"/>
      <c r="LSA83" s="14"/>
      <c r="LSB83" s="14"/>
      <c r="LSC83" s="12"/>
      <c r="LSD83" s="12"/>
      <c r="LSE83" s="12"/>
      <c r="LSF83" s="12"/>
      <c r="LSG83" s="12"/>
      <c r="LSH83" s="12"/>
      <c r="LSI83" s="12"/>
      <c r="LSJ83" s="12"/>
      <c r="LSK83" s="12"/>
      <c r="LSL83" s="12"/>
      <c r="LSM83" s="12"/>
      <c r="LSN83" s="12"/>
      <c r="LSO83" s="11"/>
      <c r="LSP83" s="15"/>
      <c r="LSQ83" s="13"/>
      <c r="LSR83" s="14"/>
      <c r="LSS83" s="14"/>
      <c r="LST83" s="12"/>
      <c r="LSU83" s="12"/>
      <c r="LSV83" s="12"/>
      <c r="LSW83" s="12"/>
      <c r="LSX83" s="12"/>
      <c r="LSY83" s="12"/>
      <c r="LSZ83" s="12"/>
      <c r="LTA83" s="12"/>
      <c r="LTB83" s="12"/>
      <c r="LTC83" s="12"/>
      <c r="LTD83" s="12"/>
      <c r="LTE83" s="12"/>
      <c r="LTF83" s="11"/>
      <c r="LTG83" s="15"/>
      <c r="LTH83" s="13"/>
      <c r="LTI83" s="14"/>
      <c r="LTJ83" s="14"/>
      <c r="LTK83" s="12"/>
      <c r="LTL83" s="12"/>
      <c r="LTM83" s="12"/>
      <c r="LTN83" s="12"/>
      <c r="LTO83" s="12"/>
      <c r="LTP83" s="12"/>
      <c r="LTQ83" s="12"/>
      <c r="LTR83" s="12"/>
      <c r="LTS83" s="12"/>
      <c r="LTT83" s="12"/>
      <c r="LTU83" s="12"/>
      <c r="LTV83" s="12"/>
      <c r="LTW83" s="11"/>
      <c r="LTX83" s="15"/>
      <c r="LTY83" s="13"/>
      <c r="LTZ83" s="14"/>
      <c r="LUA83" s="14"/>
      <c r="LUB83" s="12"/>
      <c r="LUC83" s="12"/>
      <c r="LUD83" s="12"/>
      <c r="LUE83" s="12"/>
      <c r="LUF83" s="12"/>
      <c r="LUG83" s="12"/>
      <c r="LUH83" s="12"/>
      <c r="LUI83" s="12"/>
      <c r="LUJ83" s="12"/>
      <c r="LUK83" s="12"/>
      <c r="LUL83" s="12"/>
      <c r="LUM83" s="12"/>
      <c r="LUN83" s="11"/>
      <c r="LUO83" s="15"/>
      <c r="LUP83" s="13"/>
      <c r="LUQ83" s="14"/>
      <c r="LUR83" s="14"/>
      <c r="LUS83" s="12"/>
      <c r="LUT83" s="12"/>
      <c r="LUU83" s="12"/>
      <c r="LUV83" s="12"/>
      <c r="LUW83" s="12"/>
      <c r="LUX83" s="12"/>
      <c r="LUY83" s="12"/>
      <c r="LUZ83" s="12"/>
      <c r="LVA83" s="12"/>
      <c r="LVB83" s="12"/>
      <c r="LVC83" s="12"/>
      <c r="LVD83" s="12"/>
      <c r="LVE83" s="11"/>
      <c r="LVF83" s="15"/>
      <c r="LVG83" s="13"/>
      <c r="LVH83" s="14"/>
      <c r="LVI83" s="14"/>
      <c r="LVJ83" s="12"/>
      <c r="LVK83" s="12"/>
      <c r="LVL83" s="12"/>
      <c r="LVM83" s="12"/>
      <c r="LVN83" s="12"/>
      <c r="LVO83" s="12"/>
      <c r="LVP83" s="12"/>
      <c r="LVQ83" s="12"/>
      <c r="LVR83" s="12"/>
      <c r="LVS83" s="12"/>
      <c r="LVT83" s="12"/>
      <c r="LVU83" s="12"/>
      <c r="LVV83" s="11"/>
      <c r="LVW83" s="15"/>
      <c r="LVX83" s="13"/>
      <c r="LVY83" s="14"/>
      <c r="LVZ83" s="14"/>
      <c r="LWA83" s="12"/>
      <c r="LWB83" s="12"/>
      <c r="LWC83" s="12"/>
      <c r="LWD83" s="12"/>
      <c r="LWE83" s="12"/>
      <c r="LWF83" s="12"/>
      <c r="LWG83" s="12"/>
      <c r="LWH83" s="12"/>
      <c r="LWI83" s="12"/>
      <c r="LWJ83" s="12"/>
      <c r="LWK83" s="12"/>
      <c r="LWL83" s="12"/>
      <c r="LWM83" s="11"/>
      <c r="LWN83" s="15"/>
      <c r="LWO83" s="13"/>
      <c r="LWP83" s="14"/>
      <c r="LWQ83" s="14"/>
      <c r="LWR83" s="12"/>
      <c r="LWS83" s="12"/>
      <c r="LWT83" s="12"/>
      <c r="LWU83" s="12"/>
      <c r="LWV83" s="12"/>
      <c r="LWW83" s="12"/>
      <c r="LWX83" s="12"/>
      <c r="LWY83" s="12"/>
      <c r="LWZ83" s="12"/>
      <c r="LXA83" s="12"/>
      <c r="LXB83" s="12"/>
      <c r="LXC83" s="12"/>
      <c r="LXD83" s="11"/>
      <c r="LXE83" s="15"/>
      <c r="LXF83" s="13"/>
      <c r="LXG83" s="14"/>
      <c r="LXH83" s="14"/>
      <c r="LXI83" s="12"/>
      <c r="LXJ83" s="12"/>
      <c r="LXK83" s="12"/>
      <c r="LXL83" s="12"/>
      <c r="LXM83" s="12"/>
      <c r="LXN83" s="12"/>
      <c r="LXO83" s="12"/>
      <c r="LXP83" s="12"/>
      <c r="LXQ83" s="12"/>
      <c r="LXR83" s="12"/>
      <c r="LXS83" s="12"/>
      <c r="LXT83" s="12"/>
      <c r="LXU83" s="11"/>
      <c r="LXV83" s="15"/>
      <c r="LXW83" s="13"/>
      <c r="LXX83" s="14"/>
      <c r="LXY83" s="14"/>
      <c r="LXZ83" s="12"/>
      <c r="LYA83" s="12"/>
      <c r="LYB83" s="12"/>
      <c r="LYC83" s="12"/>
      <c r="LYD83" s="12"/>
      <c r="LYE83" s="12"/>
      <c r="LYF83" s="12"/>
      <c r="LYG83" s="12"/>
      <c r="LYH83" s="12"/>
      <c r="LYI83" s="12"/>
      <c r="LYJ83" s="12"/>
      <c r="LYK83" s="12"/>
      <c r="LYL83" s="11"/>
      <c r="LYM83" s="15"/>
      <c r="LYN83" s="13"/>
      <c r="LYO83" s="14"/>
      <c r="LYP83" s="14"/>
      <c r="LYQ83" s="12"/>
      <c r="LYR83" s="12"/>
      <c r="LYS83" s="12"/>
      <c r="LYT83" s="12"/>
      <c r="LYU83" s="12"/>
      <c r="LYV83" s="12"/>
      <c r="LYW83" s="12"/>
      <c r="LYX83" s="12"/>
      <c r="LYY83" s="12"/>
      <c r="LYZ83" s="12"/>
      <c r="LZA83" s="12"/>
      <c r="LZB83" s="12"/>
      <c r="LZC83" s="11"/>
      <c r="LZD83" s="15"/>
      <c r="LZE83" s="13"/>
      <c r="LZF83" s="14"/>
      <c r="LZG83" s="14"/>
      <c r="LZH83" s="12"/>
      <c r="LZI83" s="12"/>
      <c r="LZJ83" s="12"/>
      <c r="LZK83" s="12"/>
      <c r="LZL83" s="12"/>
      <c r="LZM83" s="12"/>
      <c r="LZN83" s="12"/>
      <c r="LZO83" s="12"/>
      <c r="LZP83" s="12"/>
      <c r="LZQ83" s="12"/>
      <c r="LZR83" s="12"/>
      <c r="LZS83" s="12"/>
      <c r="LZT83" s="11"/>
      <c r="LZU83" s="15"/>
      <c r="LZV83" s="13"/>
      <c r="LZW83" s="14"/>
      <c r="LZX83" s="14"/>
      <c r="LZY83" s="12"/>
      <c r="LZZ83" s="12"/>
      <c r="MAA83" s="12"/>
      <c r="MAB83" s="12"/>
      <c r="MAC83" s="12"/>
      <c r="MAD83" s="12"/>
      <c r="MAE83" s="12"/>
      <c r="MAF83" s="12"/>
      <c r="MAG83" s="12"/>
      <c r="MAH83" s="12"/>
      <c r="MAI83" s="12"/>
      <c r="MAJ83" s="12"/>
      <c r="MAK83" s="11"/>
      <c r="MAL83" s="15"/>
      <c r="MAM83" s="13"/>
      <c r="MAN83" s="14"/>
      <c r="MAO83" s="14"/>
      <c r="MAP83" s="12"/>
      <c r="MAQ83" s="12"/>
      <c r="MAR83" s="12"/>
      <c r="MAS83" s="12"/>
      <c r="MAT83" s="12"/>
      <c r="MAU83" s="12"/>
      <c r="MAV83" s="12"/>
      <c r="MAW83" s="12"/>
      <c r="MAX83" s="12"/>
      <c r="MAY83" s="12"/>
      <c r="MAZ83" s="12"/>
      <c r="MBA83" s="12"/>
      <c r="MBB83" s="11"/>
      <c r="MBC83" s="15"/>
      <c r="MBD83" s="13"/>
      <c r="MBE83" s="14"/>
      <c r="MBF83" s="14"/>
      <c r="MBG83" s="12"/>
      <c r="MBH83" s="12"/>
      <c r="MBI83" s="12"/>
      <c r="MBJ83" s="12"/>
      <c r="MBK83" s="12"/>
      <c r="MBL83" s="12"/>
      <c r="MBM83" s="12"/>
      <c r="MBN83" s="12"/>
      <c r="MBO83" s="12"/>
      <c r="MBP83" s="12"/>
      <c r="MBQ83" s="12"/>
      <c r="MBR83" s="12"/>
      <c r="MBS83" s="11"/>
      <c r="MBT83" s="15"/>
      <c r="MBU83" s="13"/>
      <c r="MBV83" s="14"/>
      <c r="MBW83" s="14"/>
      <c r="MBX83" s="12"/>
      <c r="MBY83" s="12"/>
      <c r="MBZ83" s="12"/>
      <c r="MCA83" s="12"/>
      <c r="MCB83" s="12"/>
      <c r="MCC83" s="12"/>
      <c r="MCD83" s="12"/>
      <c r="MCE83" s="12"/>
      <c r="MCF83" s="12"/>
      <c r="MCG83" s="12"/>
      <c r="MCH83" s="12"/>
      <c r="MCI83" s="12"/>
      <c r="MCJ83" s="11"/>
      <c r="MCK83" s="15"/>
      <c r="MCL83" s="13"/>
      <c r="MCM83" s="14"/>
      <c r="MCN83" s="14"/>
      <c r="MCO83" s="12"/>
      <c r="MCP83" s="12"/>
      <c r="MCQ83" s="12"/>
      <c r="MCR83" s="12"/>
      <c r="MCS83" s="12"/>
      <c r="MCT83" s="12"/>
      <c r="MCU83" s="12"/>
      <c r="MCV83" s="12"/>
      <c r="MCW83" s="12"/>
      <c r="MCX83" s="12"/>
      <c r="MCY83" s="12"/>
      <c r="MCZ83" s="12"/>
      <c r="MDA83" s="11"/>
      <c r="MDB83" s="15"/>
      <c r="MDC83" s="13"/>
      <c r="MDD83" s="14"/>
      <c r="MDE83" s="14"/>
      <c r="MDF83" s="12"/>
      <c r="MDG83" s="12"/>
      <c r="MDH83" s="12"/>
      <c r="MDI83" s="12"/>
      <c r="MDJ83" s="12"/>
      <c r="MDK83" s="12"/>
      <c r="MDL83" s="12"/>
      <c r="MDM83" s="12"/>
      <c r="MDN83" s="12"/>
      <c r="MDO83" s="12"/>
      <c r="MDP83" s="12"/>
      <c r="MDQ83" s="12"/>
      <c r="MDR83" s="11"/>
      <c r="MDS83" s="15"/>
      <c r="MDT83" s="13"/>
      <c r="MDU83" s="14"/>
      <c r="MDV83" s="14"/>
      <c r="MDW83" s="12"/>
      <c r="MDX83" s="12"/>
      <c r="MDY83" s="12"/>
      <c r="MDZ83" s="12"/>
      <c r="MEA83" s="12"/>
      <c r="MEB83" s="12"/>
      <c r="MEC83" s="12"/>
      <c r="MED83" s="12"/>
      <c r="MEE83" s="12"/>
      <c r="MEF83" s="12"/>
      <c r="MEG83" s="12"/>
      <c r="MEH83" s="12"/>
      <c r="MEI83" s="11"/>
      <c r="MEJ83" s="15"/>
      <c r="MEK83" s="13"/>
      <c r="MEL83" s="14"/>
      <c r="MEM83" s="14"/>
      <c r="MEN83" s="12"/>
      <c r="MEO83" s="12"/>
      <c r="MEP83" s="12"/>
      <c r="MEQ83" s="12"/>
      <c r="MER83" s="12"/>
      <c r="MES83" s="12"/>
      <c r="MET83" s="12"/>
      <c r="MEU83" s="12"/>
      <c r="MEV83" s="12"/>
      <c r="MEW83" s="12"/>
      <c r="MEX83" s="12"/>
      <c r="MEY83" s="12"/>
      <c r="MEZ83" s="11"/>
      <c r="MFA83" s="15"/>
      <c r="MFB83" s="13"/>
      <c r="MFC83" s="14"/>
      <c r="MFD83" s="14"/>
      <c r="MFE83" s="12"/>
      <c r="MFF83" s="12"/>
      <c r="MFG83" s="12"/>
      <c r="MFH83" s="12"/>
      <c r="MFI83" s="12"/>
      <c r="MFJ83" s="12"/>
      <c r="MFK83" s="12"/>
      <c r="MFL83" s="12"/>
      <c r="MFM83" s="12"/>
      <c r="MFN83" s="12"/>
      <c r="MFO83" s="12"/>
      <c r="MFP83" s="12"/>
      <c r="MFQ83" s="11"/>
      <c r="MFR83" s="15"/>
      <c r="MFS83" s="13"/>
      <c r="MFT83" s="14"/>
      <c r="MFU83" s="14"/>
      <c r="MFV83" s="12"/>
      <c r="MFW83" s="12"/>
      <c r="MFX83" s="12"/>
      <c r="MFY83" s="12"/>
      <c r="MFZ83" s="12"/>
      <c r="MGA83" s="12"/>
      <c r="MGB83" s="12"/>
      <c r="MGC83" s="12"/>
      <c r="MGD83" s="12"/>
      <c r="MGE83" s="12"/>
      <c r="MGF83" s="12"/>
      <c r="MGG83" s="12"/>
      <c r="MGH83" s="11"/>
      <c r="MGI83" s="15"/>
      <c r="MGJ83" s="13"/>
      <c r="MGK83" s="14"/>
      <c r="MGL83" s="14"/>
      <c r="MGM83" s="12"/>
      <c r="MGN83" s="12"/>
      <c r="MGO83" s="12"/>
      <c r="MGP83" s="12"/>
      <c r="MGQ83" s="12"/>
      <c r="MGR83" s="12"/>
      <c r="MGS83" s="12"/>
      <c r="MGT83" s="12"/>
      <c r="MGU83" s="12"/>
      <c r="MGV83" s="12"/>
      <c r="MGW83" s="12"/>
      <c r="MGX83" s="12"/>
      <c r="MGY83" s="11"/>
      <c r="MGZ83" s="15"/>
      <c r="MHA83" s="13"/>
      <c r="MHB83" s="14"/>
      <c r="MHC83" s="14"/>
      <c r="MHD83" s="12"/>
      <c r="MHE83" s="12"/>
      <c r="MHF83" s="12"/>
      <c r="MHG83" s="12"/>
      <c r="MHH83" s="12"/>
      <c r="MHI83" s="12"/>
      <c r="MHJ83" s="12"/>
      <c r="MHK83" s="12"/>
      <c r="MHL83" s="12"/>
      <c r="MHM83" s="12"/>
      <c r="MHN83" s="12"/>
      <c r="MHO83" s="12"/>
      <c r="MHP83" s="11"/>
      <c r="MHQ83" s="15"/>
      <c r="MHR83" s="13"/>
      <c r="MHS83" s="14"/>
      <c r="MHT83" s="14"/>
      <c r="MHU83" s="12"/>
      <c r="MHV83" s="12"/>
      <c r="MHW83" s="12"/>
      <c r="MHX83" s="12"/>
      <c r="MHY83" s="12"/>
      <c r="MHZ83" s="12"/>
      <c r="MIA83" s="12"/>
      <c r="MIB83" s="12"/>
      <c r="MIC83" s="12"/>
      <c r="MID83" s="12"/>
      <c r="MIE83" s="12"/>
      <c r="MIF83" s="12"/>
      <c r="MIG83" s="11"/>
      <c r="MIH83" s="15"/>
      <c r="MII83" s="13"/>
      <c r="MIJ83" s="14"/>
      <c r="MIK83" s="14"/>
      <c r="MIL83" s="12"/>
      <c r="MIM83" s="12"/>
      <c r="MIN83" s="12"/>
      <c r="MIO83" s="12"/>
      <c r="MIP83" s="12"/>
      <c r="MIQ83" s="12"/>
      <c r="MIR83" s="12"/>
      <c r="MIS83" s="12"/>
      <c r="MIT83" s="12"/>
      <c r="MIU83" s="12"/>
      <c r="MIV83" s="12"/>
      <c r="MIW83" s="12"/>
      <c r="MIX83" s="11"/>
      <c r="MIY83" s="15"/>
      <c r="MIZ83" s="13"/>
      <c r="MJA83" s="14"/>
      <c r="MJB83" s="14"/>
      <c r="MJC83" s="12"/>
      <c r="MJD83" s="12"/>
      <c r="MJE83" s="12"/>
      <c r="MJF83" s="12"/>
      <c r="MJG83" s="12"/>
      <c r="MJH83" s="12"/>
      <c r="MJI83" s="12"/>
      <c r="MJJ83" s="12"/>
      <c r="MJK83" s="12"/>
      <c r="MJL83" s="12"/>
      <c r="MJM83" s="12"/>
      <c r="MJN83" s="12"/>
      <c r="MJO83" s="11"/>
      <c r="MJP83" s="15"/>
      <c r="MJQ83" s="13"/>
      <c r="MJR83" s="14"/>
      <c r="MJS83" s="14"/>
      <c r="MJT83" s="12"/>
      <c r="MJU83" s="12"/>
      <c r="MJV83" s="12"/>
      <c r="MJW83" s="12"/>
      <c r="MJX83" s="12"/>
      <c r="MJY83" s="12"/>
      <c r="MJZ83" s="12"/>
      <c r="MKA83" s="12"/>
      <c r="MKB83" s="12"/>
      <c r="MKC83" s="12"/>
      <c r="MKD83" s="12"/>
      <c r="MKE83" s="12"/>
      <c r="MKF83" s="11"/>
      <c r="MKG83" s="15"/>
      <c r="MKH83" s="13"/>
      <c r="MKI83" s="14"/>
      <c r="MKJ83" s="14"/>
      <c r="MKK83" s="12"/>
      <c r="MKL83" s="12"/>
      <c r="MKM83" s="12"/>
      <c r="MKN83" s="12"/>
      <c r="MKO83" s="12"/>
      <c r="MKP83" s="12"/>
      <c r="MKQ83" s="12"/>
      <c r="MKR83" s="12"/>
      <c r="MKS83" s="12"/>
      <c r="MKT83" s="12"/>
      <c r="MKU83" s="12"/>
      <c r="MKV83" s="12"/>
      <c r="MKW83" s="11"/>
      <c r="MKX83" s="15"/>
      <c r="MKY83" s="13"/>
      <c r="MKZ83" s="14"/>
      <c r="MLA83" s="14"/>
      <c r="MLB83" s="12"/>
      <c r="MLC83" s="12"/>
      <c r="MLD83" s="12"/>
      <c r="MLE83" s="12"/>
      <c r="MLF83" s="12"/>
      <c r="MLG83" s="12"/>
      <c r="MLH83" s="12"/>
      <c r="MLI83" s="12"/>
      <c r="MLJ83" s="12"/>
      <c r="MLK83" s="12"/>
      <c r="MLL83" s="12"/>
      <c r="MLM83" s="12"/>
      <c r="MLN83" s="11"/>
      <c r="MLO83" s="15"/>
      <c r="MLP83" s="13"/>
      <c r="MLQ83" s="14"/>
      <c r="MLR83" s="14"/>
      <c r="MLS83" s="12"/>
      <c r="MLT83" s="12"/>
      <c r="MLU83" s="12"/>
      <c r="MLV83" s="12"/>
      <c r="MLW83" s="12"/>
      <c r="MLX83" s="12"/>
      <c r="MLY83" s="12"/>
      <c r="MLZ83" s="12"/>
      <c r="MMA83" s="12"/>
      <c r="MMB83" s="12"/>
      <c r="MMC83" s="12"/>
      <c r="MMD83" s="12"/>
      <c r="MME83" s="11"/>
      <c r="MMF83" s="15"/>
      <c r="MMG83" s="13"/>
      <c r="MMH83" s="14"/>
      <c r="MMI83" s="14"/>
      <c r="MMJ83" s="12"/>
      <c r="MMK83" s="12"/>
      <c r="MML83" s="12"/>
      <c r="MMM83" s="12"/>
      <c r="MMN83" s="12"/>
      <c r="MMO83" s="12"/>
      <c r="MMP83" s="12"/>
      <c r="MMQ83" s="12"/>
      <c r="MMR83" s="12"/>
      <c r="MMS83" s="12"/>
      <c r="MMT83" s="12"/>
      <c r="MMU83" s="12"/>
      <c r="MMV83" s="11"/>
      <c r="MMW83" s="15"/>
      <c r="MMX83" s="13"/>
      <c r="MMY83" s="14"/>
      <c r="MMZ83" s="14"/>
      <c r="MNA83" s="12"/>
      <c r="MNB83" s="12"/>
      <c r="MNC83" s="12"/>
      <c r="MND83" s="12"/>
      <c r="MNE83" s="12"/>
      <c r="MNF83" s="12"/>
      <c r="MNG83" s="12"/>
      <c r="MNH83" s="12"/>
      <c r="MNI83" s="12"/>
      <c r="MNJ83" s="12"/>
      <c r="MNK83" s="12"/>
      <c r="MNL83" s="12"/>
      <c r="MNM83" s="11"/>
      <c r="MNN83" s="15"/>
      <c r="MNO83" s="13"/>
      <c r="MNP83" s="14"/>
      <c r="MNQ83" s="14"/>
      <c r="MNR83" s="12"/>
      <c r="MNS83" s="12"/>
      <c r="MNT83" s="12"/>
      <c r="MNU83" s="12"/>
      <c r="MNV83" s="12"/>
      <c r="MNW83" s="12"/>
      <c r="MNX83" s="12"/>
      <c r="MNY83" s="12"/>
      <c r="MNZ83" s="12"/>
      <c r="MOA83" s="12"/>
      <c r="MOB83" s="12"/>
      <c r="MOC83" s="12"/>
      <c r="MOD83" s="11"/>
      <c r="MOE83" s="15"/>
      <c r="MOF83" s="13"/>
      <c r="MOG83" s="14"/>
      <c r="MOH83" s="14"/>
      <c r="MOI83" s="12"/>
      <c r="MOJ83" s="12"/>
      <c r="MOK83" s="12"/>
      <c r="MOL83" s="12"/>
      <c r="MOM83" s="12"/>
      <c r="MON83" s="12"/>
      <c r="MOO83" s="12"/>
      <c r="MOP83" s="12"/>
      <c r="MOQ83" s="12"/>
      <c r="MOR83" s="12"/>
      <c r="MOS83" s="12"/>
      <c r="MOT83" s="12"/>
      <c r="MOU83" s="11"/>
      <c r="MOV83" s="15"/>
      <c r="MOW83" s="13"/>
      <c r="MOX83" s="14"/>
      <c r="MOY83" s="14"/>
      <c r="MOZ83" s="12"/>
      <c r="MPA83" s="12"/>
      <c r="MPB83" s="12"/>
      <c r="MPC83" s="12"/>
      <c r="MPD83" s="12"/>
      <c r="MPE83" s="12"/>
      <c r="MPF83" s="12"/>
      <c r="MPG83" s="12"/>
      <c r="MPH83" s="12"/>
      <c r="MPI83" s="12"/>
      <c r="MPJ83" s="12"/>
      <c r="MPK83" s="12"/>
      <c r="MPL83" s="11"/>
      <c r="MPM83" s="15"/>
      <c r="MPN83" s="13"/>
      <c r="MPO83" s="14"/>
      <c r="MPP83" s="14"/>
      <c r="MPQ83" s="12"/>
      <c r="MPR83" s="12"/>
      <c r="MPS83" s="12"/>
      <c r="MPT83" s="12"/>
      <c r="MPU83" s="12"/>
      <c r="MPV83" s="12"/>
      <c r="MPW83" s="12"/>
      <c r="MPX83" s="12"/>
      <c r="MPY83" s="12"/>
      <c r="MPZ83" s="12"/>
      <c r="MQA83" s="12"/>
      <c r="MQB83" s="12"/>
      <c r="MQC83" s="11"/>
      <c r="MQD83" s="15"/>
      <c r="MQE83" s="13"/>
      <c r="MQF83" s="14"/>
      <c r="MQG83" s="14"/>
      <c r="MQH83" s="12"/>
      <c r="MQI83" s="12"/>
      <c r="MQJ83" s="12"/>
      <c r="MQK83" s="12"/>
      <c r="MQL83" s="12"/>
      <c r="MQM83" s="12"/>
      <c r="MQN83" s="12"/>
      <c r="MQO83" s="12"/>
      <c r="MQP83" s="12"/>
      <c r="MQQ83" s="12"/>
      <c r="MQR83" s="12"/>
      <c r="MQS83" s="12"/>
      <c r="MQT83" s="11"/>
      <c r="MQU83" s="15"/>
      <c r="MQV83" s="13"/>
      <c r="MQW83" s="14"/>
      <c r="MQX83" s="14"/>
      <c r="MQY83" s="12"/>
      <c r="MQZ83" s="12"/>
      <c r="MRA83" s="12"/>
      <c r="MRB83" s="12"/>
      <c r="MRC83" s="12"/>
      <c r="MRD83" s="12"/>
      <c r="MRE83" s="12"/>
      <c r="MRF83" s="12"/>
      <c r="MRG83" s="12"/>
      <c r="MRH83" s="12"/>
      <c r="MRI83" s="12"/>
      <c r="MRJ83" s="12"/>
      <c r="MRK83" s="11"/>
      <c r="MRL83" s="15"/>
      <c r="MRM83" s="13"/>
      <c r="MRN83" s="14"/>
      <c r="MRO83" s="14"/>
      <c r="MRP83" s="12"/>
      <c r="MRQ83" s="12"/>
      <c r="MRR83" s="12"/>
      <c r="MRS83" s="12"/>
      <c r="MRT83" s="12"/>
      <c r="MRU83" s="12"/>
      <c r="MRV83" s="12"/>
      <c r="MRW83" s="12"/>
      <c r="MRX83" s="12"/>
      <c r="MRY83" s="12"/>
      <c r="MRZ83" s="12"/>
      <c r="MSA83" s="12"/>
      <c r="MSB83" s="11"/>
      <c r="MSC83" s="15"/>
      <c r="MSD83" s="13"/>
      <c r="MSE83" s="14"/>
      <c r="MSF83" s="14"/>
      <c r="MSG83" s="12"/>
      <c r="MSH83" s="12"/>
      <c r="MSI83" s="12"/>
      <c r="MSJ83" s="12"/>
      <c r="MSK83" s="12"/>
      <c r="MSL83" s="12"/>
      <c r="MSM83" s="12"/>
      <c r="MSN83" s="12"/>
      <c r="MSO83" s="12"/>
      <c r="MSP83" s="12"/>
      <c r="MSQ83" s="12"/>
      <c r="MSR83" s="12"/>
      <c r="MSS83" s="11"/>
      <c r="MST83" s="15"/>
      <c r="MSU83" s="13"/>
      <c r="MSV83" s="14"/>
      <c r="MSW83" s="14"/>
      <c r="MSX83" s="12"/>
      <c r="MSY83" s="12"/>
      <c r="MSZ83" s="12"/>
      <c r="MTA83" s="12"/>
      <c r="MTB83" s="12"/>
      <c r="MTC83" s="12"/>
      <c r="MTD83" s="12"/>
      <c r="MTE83" s="12"/>
      <c r="MTF83" s="12"/>
      <c r="MTG83" s="12"/>
      <c r="MTH83" s="12"/>
      <c r="MTI83" s="12"/>
      <c r="MTJ83" s="11"/>
      <c r="MTK83" s="15"/>
      <c r="MTL83" s="13"/>
      <c r="MTM83" s="14"/>
      <c r="MTN83" s="14"/>
      <c r="MTO83" s="12"/>
      <c r="MTP83" s="12"/>
      <c r="MTQ83" s="12"/>
      <c r="MTR83" s="12"/>
      <c r="MTS83" s="12"/>
      <c r="MTT83" s="12"/>
      <c r="MTU83" s="12"/>
      <c r="MTV83" s="12"/>
      <c r="MTW83" s="12"/>
      <c r="MTX83" s="12"/>
      <c r="MTY83" s="12"/>
      <c r="MTZ83" s="12"/>
      <c r="MUA83" s="11"/>
      <c r="MUB83" s="15"/>
      <c r="MUC83" s="13"/>
      <c r="MUD83" s="14"/>
      <c r="MUE83" s="14"/>
      <c r="MUF83" s="12"/>
      <c r="MUG83" s="12"/>
      <c r="MUH83" s="12"/>
      <c r="MUI83" s="12"/>
      <c r="MUJ83" s="12"/>
      <c r="MUK83" s="12"/>
      <c r="MUL83" s="12"/>
      <c r="MUM83" s="12"/>
      <c r="MUN83" s="12"/>
      <c r="MUO83" s="12"/>
      <c r="MUP83" s="12"/>
      <c r="MUQ83" s="12"/>
      <c r="MUR83" s="11"/>
      <c r="MUS83" s="15"/>
      <c r="MUT83" s="13"/>
      <c r="MUU83" s="14"/>
      <c r="MUV83" s="14"/>
      <c r="MUW83" s="12"/>
      <c r="MUX83" s="12"/>
      <c r="MUY83" s="12"/>
      <c r="MUZ83" s="12"/>
      <c r="MVA83" s="12"/>
      <c r="MVB83" s="12"/>
      <c r="MVC83" s="12"/>
      <c r="MVD83" s="12"/>
      <c r="MVE83" s="12"/>
      <c r="MVF83" s="12"/>
      <c r="MVG83" s="12"/>
      <c r="MVH83" s="12"/>
      <c r="MVI83" s="11"/>
      <c r="MVJ83" s="15"/>
      <c r="MVK83" s="13"/>
      <c r="MVL83" s="14"/>
      <c r="MVM83" s="14"/>
      <c r="MVN83" s="12"/>
      <c r="MVO83" s="12"/>
      <c r="MVP83" s="12"/>
      <c r="MVQ83" s="12"/>
      <c r="MVR83" s="12"/>
      <c r="MVS83" s="12"/>
      <c r="MVT83" s="12"/>
      <c r="MVU83" s="12"/>
      <c r="MVV83" s="12"/>
      <c r="MVW83" s="12"/>
      <c r="MVX83" s="12"/>
      <c r="MVY83" s="12"/>
      <c r="MVZ83" s="11"/>
      <c r="MWA83" s="15"/>
      <c r="MWB83" s="13"/>
      <c r="MWC83" s="14"/>
      <c r="MWD83" s="14"/>
      <c r="MWE83" s="12"/>
      <c r="MWF83" s="12"/>
      <c r="MWG83" s="12"/>
      <c r="MWH83" s="12"/>
      <c r="MWI83" s="12"/>
      <c r="MWJ83" s="12"/>
      <c r="MWK83" s="12"/>
      <c r="MWL83" s="12"/>
      <c r="MWM83" s="12"/>
      <c r="MWN83" s="12"/>
      <c r="MWO83" s="12"/>
      <c r="MWP83" s="12"/>
      <c r="MWQ83" s="11"/>
      <c r="MWR83" s="15"/>
      <c r="MWS83" s="13"/>
      <c r="MWT83" s="14"/>
      <c r="MWU83" s="14"/>
      <c r="MWV83" s="12"/>
      <c r="MWW83" s="12"/>
      <c r="MWX83" s="12"/>
      <c r="MWY83" s="12"/>
      <c r="MWZ83" s="12"/>
      <c r="MXA83" s="12"/>
      <c r="MXB83" s="12"/>
      <c r="MXC83" s="12"/>
      <c r="MXD83" s="12"/>
      <c r="MXE83" s="12"/>
      <c r="MXF83" s="12"/>
      <c r="MXG83" s="12"/>
      <c r="MXH83" s="11"/>
      <c r="MXI83" s="15"/>
      <c r="MXJ83" s="13"/>
      <c r="MXK83" s="14"/>
      <c r="MXL83" s="14"/>
      <c r="MXM83" s="12"/>
      <c r="MXN83" s="12"/>
      <c r="MXO83" s="12"/>
      <c r="MXP83" s="12"/>
      <c r="MXQ83" s="12"/>
      <c r="MXR83" s="12"/>
      <c r="MXS83" s="12"/>
      <c r="MXT83" s="12"/>
      <c r="MXU83" s="12"/>
      <c r="MXV83" s="12"/>
      <c r="MXW83" s="12"/>
      <c r="MXX83" s="12"/>
      <c r="MXY83" s="11"/>
      <c r="MXZ83" s="15"/>
      <c r="MYA83" s="13"/>
      <c r="MYB83" s="14"/>
      <c r="MYC83" s="14"/>
      <c r="MYD83" s="12"/>
      <c r="MYE83" s="12"/>
      <c r="MYF83" s="12"/>
      <c r="MYG83" s="12"/>
      <c r="MYH83" s="12"/>
      <c r="MYI83" s="12"/>
      <c r="MYJ83" s="12"/>
      <c r="MYK83" s="12"/>
      <c r="MYL83" s="12"/>
      <c r="MYM83" s="12"/>
      <c r="MYN83" s="12"/>
      <c r="MYO83" s="12"/>
      <c r="MYP83" s="11"/>
      <c r="MYQ83" s="15"/>
      <c r="MYR83" s="13"/>
      <c r="MYS83" s="14"/>
      <c r="MYT83" s="14"/>
      <c r="MYU83" s="12"/>
      <c r="MYV83" s="12"/>
      <c r="MYW83" s="12"/>
      <c r="MYX83" s="12"/>
      <c r="MYY83" s="12"/>
      <c r="MYZ83" s="12"/>
      <c r="MZA83" s="12"/>
      <c r="MZB83" s="12"/>
      <c r="MZC83" s="12"/>
      <c r="MZD83" s="12"/>
      <c r="MZE83" s="12"/>
      <c r="MZF83" s="12"/>
      <c r="MZG83" s="11"/>
      <c r="MZH83" s="15"/>
      <c r="MZI83" s="13"/>
      <c r="MZJ83" s="14"/>
      <c r="MZK83" s="14"/>
      <c r="MZL83" s="12"/>
      <c r="MZM83" s="12"/>
      <c r="MZN83" s="12"/>
      <c r="MZO83" s="12"/>
      <c r="MZP83" s="12"/>
      <c r="MZQ83" s="12"/>
      <c r="MZR83" s="12"/>
      <c r="MZS83" s="12"/>
      <c r="MZT83" s="12"/>
      <c r="MZU83" s="12"/>
      <c r="MZV83" s="12"/>
      <c r="MZW83" s="12"/>
      <c r="MZX83" s="11"/>
      <c r="MZY83" s="15"/>
      <c r="MZZ83" s="13"/>
      <c r="NAA83" s="14"/>
      <c r="NAB83" s="14"/>
      <c r="NAC83" s="12"/>
      <c r="NAD83" s="12"/>
      <c r="NAE83" s="12"/>
      <c r="NAF83" s="12"/>
      <c r="NAG83" s="12"/>
      <c r="NAH83" s="12"/>
      <c r="NAI83" s="12"/>
      <c r="NAJ83" s="12"/>
      <c r="NAK83" s="12"/>
      <c r="NAL83" s="12"/>
      <c r="NAM83" s="12"/>
      <c r="NAN83" s="12"/>
      <c r="NAO83" s="11"/>
      <c r="NAP83" s="15"/>
      <c r="NAQ83" s="13"/>
      <c r="NAR83" s="14"/>
      <c r="NAS83" s="14"/>
      <c r="NAT83" s="12"/>
      <c r="NAU83" s="12"/>
      <c r="NAV83" s="12"/>
      <c r="NAW83" s="12"/>
      <c r="NAX83" s="12"/>
      <c r="NAY83" s="12"/>
      <c r="NAZ83" s="12"/>
      <c r="NBA83" s="12"/>
      <c r="NBB83" s="12"/>
      <c r="NBC83" s="12"/>
      <c r="NBD83" s="12"/>
      <c r="NBE83" s="12"/>
      <c r="NBF83" s="11"/>
      <c r="NBG83" s="15"/>
      <c r="NBH83" s="13"/>
      <c r="NBI83" s="14"/>
      <c r="NBJ83" s="14"/>
      <c r="NBK83" s="12"/>
      <c r="NBL83" s="12"/>
      <c r="NBM83" s="12"/>
      <c r="NBN83" s="12"/>
      <c r="NBO83" s="12"/>
      <c r="NBP83" s="12"/>
      <c r="NBQ83" s="12"/>
      <c r="NBR83" s="12"/>
      <c r="NBS83" s="12"/>
      <c r="NBT83" s="12"/>
      <c r="NBU83" s="12"/>
      <c r="NBV83" s="12"/>
      <c r="NBW83" s="11"/>
      <c r="NBX83" s="15"/>
      <c r="NBY83" s="13"/>
      <c r="NBZ83" s="14"/>
      <c r="NCA83" s="14"/>
      <c r="NCB83" s="12"/>
      <c r="NCC83" s="12"/>
      <c r="NCD83" s="12"/>
      <c r="NCE83" s="12"/>
      <c r="NCF83" s="12"/>
      <c r="NCG83" s="12"/>
      <c r="NCH83" s="12"/>
      <c r="NCI83" s="12"/>
      <c r="NCJ83" s="12"/>
      <c r="NCK83" s="12"/>
      <c r="NCL83" s="12"/>
      <c r="NCM83" s="12"/>
      <c r="NCN83" s="11"/>
      <c r="NCO83" s="15"/>
      <c r="NCP83" s="13"/>
      <c r="NCQ83" s="14"/>
      <c r="NCR83" s="14"/>
      <c r="NCS83" s="12"/>
      <c r="NCT83" s="12"/>
      <c r="NCU83" s="12"/>
      <c r="NCV83" s="12"/>
      <c r="NCW83" s="12"/>
      <c r="NCX83" s="12"/>
      <c r="NCY83" s="12"/>
      <c r="NCZ83" s="12"/>
      <c r="NDA83" s="12"/>
      <c r="NDB83" s="12"/>
      <c r="NDC83" s="12"/>
      <c r="NDD83" s="12"/>
      <c r="NDE83" s="11"/>
      <c r="NDF83" s="15"/>
      <c r="NDG83" s="13"/>
      <c r="NDH83" s="14"/>
      <c r="NDI83" s="14"/>
      <c r="NDJ83" s="12"/>
      <c r="NDK83" s="12"/>
      <c r="NDL83" s="12"/>
      <c r="NDM83" s="12"/>
      <c r="NDN83" s="12"/>
      <c r="NDO83" s="12"/>
      <c r="NDP83" s="12"/>
      <c r="NDQ83" s="12"/>
      <c r="NDR83" s="12"/>
      <c r="NDS83" s="12"/>
      <c r="NDT83" s="12"/>
      <c r="NDU83" s="12"/>
      <c r="NDV83" s="11"/>
      <c r="NDW83" s="15"/>
      <c r="NDX83" s="13"/>
      <c r="NDY83" s="14"/>
      <c r="NDZ83" s="14"/>
      <c r="NEA83" s="12"/>
      <c r="NEB83" s="12"/>
      <c r="NEC83" s="12"/>
      <c r="NED83" s="12"/>
      <c r="NEE83" s="12"/>
      <c r="NEF83" s="12"/>
      <c r="NEG83" s="12"/>
      <c r="NEH83" s="12"/>
      <c r="NEI83" s="12"/>
      <c r="NEJ83" s="12"/>
      <c r="NEK83" s="12"/>
      <c r="NEL83" s="12"/>
      <c r="NEM83" s="11"/>
      <c r="NEN83" s="15"/>
      <c r="NEO83" s="13"/>
      <c r="NEP83" s="14"/>
      <c r="NEQ83" s="14"/>
      <c r="NER83" s="12"/>
      <c r="NES83" s="12"/>
      <c r="NET83" s="12"/>
      <c r="NEU83" s="12"/>
      <c r="NEV83" s="12"/>
      <c r="NEW83" s="12"/>
      <c r="NEX83" s="12"/>
      <c r="NEY83" s="12"/>
      <c r="NEZ83" s="12"/>
      <c r="NFA83" s="12"/>
      <c r="NFB83" s="12"/>
      <c r="NFC83" s="12"/>
      <c r="NFD83" s="11"/>
      <c r="NFE83" s="15"/>
      <c r="NFF83" s="13"/>
      <c r="NFG83" s="14"/>
      <c r="NFH83" s="14"/>
      <c r="NFI83" s="12"/>
      <c r="NFJ83" s="12"/>
      <c r="NFK83" s="12"/>
      <c r="NFL83" s="12"/>
      <c r="NFM83" s="12"/>
      <c r="NFN83" s="12"/>
      <c r="NFO83" s="12"/>
      <c r="NFP83" s="12"/>
      <c r="NFQ83" s="12"/>
      <c r="NFR83" s="12"/>
      <c r="NFS83" s="12"/>
      <c r="NFT83" s="12"/>
      <c r="NFU83" s="11"/>
      <c r="NFV83" s="15"/>
      <c r="NFW83" s="13"/>
      <c r="NFX83" s="14"/>
      <c r="NFY83" s="14"/>
      <c r="NFZ83" s="12"/>
      <c r="NGA83" s="12"/>
      <c r="NGB83" s="12"/>
      <c r="NGC83" s="12"/>
      <c r="NGD83" s="12"/>
      <c r="NGE83" s="12"/>
      <c r="NGF83" s="12"/>
      <c r="NGG83" s="12"/>
      <c r="NGH83" s="12"/>
      <c r="NGI83" s="12"/>
      <c r="NGJ83" s="12"/>
      <c r="NGK83" s="12"/>
      <c r="NGL83" s="11"/>
      <c r="NGM83" s="15"/>
      <c r="NGN83" s="13"/>
      <c r="NGO83" s="14"/>
      <c r="NGP83" s="14"/>
      <c r="NGQ83" s="12"/>
      <c r="NGR83" s="12"/>
      <c r="NGS83" s="12"/>
      <c r="NGT83" s="12"/>
      <c r="NGU83" s="12"/>
      <c r="NGV83" s="12"/>
      <c r="NGW83" s="12"/>
      <c r="NGX83" s="12"/>
      <c r="NGY83" s="12"/>
      <c r="NGZ83" s="12"/>
      <c r="NHA83" s="12"/>
      <c r="NHB83" s="12"/>
      <c r="NHC83" s="11"/>
      <c r="NHD83" s="15"/>
      <c r="NHE83" s="13"/>
      <c r="NHF83" s="14"/>
      <c r="NHG83" s="14"/>
      <c r="NHH83" s="12"/>
      <c r="NHI83" s="12"/>
      <c r="NHJ83" s="12"/>
      <c r="NHK83" s="12"/>
      <c r="NHL83" s="12"/>
      <c r="NHM83" s="12"/>
      <c r="NHN83" s="12"/>
      <c r="NHO83" s="12"/>
      <c r="NHP83" s="12"/>
      <c r="NHQ83" s="12"/>
      <c r="NHR83" s="12"/>
      <c r="NHS83" s="12"/>
      <c r="NHT83" s="11"/>
      <c r="NHU83" s="15"/>
      <c r="NHV83" s="13"/>
      <c r="NHW83" s="14"/>
      <c r="NHX83" s="14"/>
      <c r="NHY83" s="12"/>
      <c r="NHZ83" s="12"/>
      <c r="NIA83" s="12"/>
      <c r="NIB83" s="12"/>
      <c r="NIC83" s="12"/>
      <c r="NID83" s="12"/>
      <c r="NIE83" s="12"/>
      <c r="NIF83" s="12"/>
      <c r="NIG83" s="12"/>
      <c r="NIH83" s="12"/>
      <c r="NII83" s="12"/>
      <c r="NIJ83" s="12"/>
      <c r="NIK83" s="11"/>
      <c r="NIL83" s="15"/>
      <c r="NIM83" s="13"/>
      <c r="NIN83" s="14"/>
      <c r="NIO83" s="14"/>
      <c r="NIP83" s="12"/>
      <c r="NIQ83" s="12"/>
      <c r="NIR83" s="12"/>
      <c r="NIS83" s="12"/>
      <c r="NIT83" s="12"/>
      <c r="NIU83" s="12"/>
      <c r="NIV83" s="12"/>
      <c r="NIW83" s="12"/>
      <c r="NIX83" s="12"/>
      <c r="NIY83" s="12"/>
      <c r="NIZ83" s="12"/>
      <c r="NJA83" s="12"/>
      <c r="NJB83" s="11"/>
      <c r="NJC83" s="15"/>
      <c r="NJD83" s="13"/>
      <c r="NJE83" s="14"/>
      <c r="NJF83" s="14"/>
      <c r="NJG83" s="12"/>
      <c r="NJH83" s="12"/>
      <c r="NJI83" s="12"/>
      <c r="NJJ83" s="12"/>
      <c r="NJK83" s="12"/>
      <c r="NJL83" s="12"/>
      <c r="NJM83" s="12"/>
      <c r="NJN83" s="12"/>
      <c r="NJO83" s="12"/>
      <c r="NJP83" s="12"/>
      <c r="NJQ83" s="12"/>
      <c r="NJR83" s="12"/>
      <c r="NJS83" s="11"/>
      <c r="NJT83" s="15"/>
      <c r="NJU83" s="13"/>
      <c r="NJV83" s="14"/>
      <c r="NJW83" s="14"/>
      <c r="NJX83" s="12"/>
      <c r="NJY83" s="12"/>
      <c r="NJZ83" s="12"/>
      <c r="NKA83" s="12"/>
      <c r="NKB83" s="12"/>
      <c r="NKC83" s="12"/>
      <c r="NKD83" s="12"/>
      <c r="NKE83" s="12"/>
      <c r="NKF83" s="12"/>
      <c r="NKG83" s="12"/>
      <c r="NKH83" s="12"/>
      <c r="NKI83" s="12"/>
      <c r="NKJ83" s="11"/>
      <c r="NKK83" s="15"/>
      <c r="NKL83" s="13"/>
      <c r="NKM83" s="14"/>
      <c r="NKN83" s="14"/>
      <c r="NKO83" s="12"/>
      <c r="NKP83" s="12"/>
      <c r="NKQ83" s="12"/>
      <c r="NKR83" s="12"/>
      <c r="NKS83" s="12"/>
      <c r="NKT83" s="12"/>
      <c r="NKU83" s="12"/>
      <c r="NKV83" s="12"/>
      <c r="NKW83" s="12"/>
      <c r="NKX83" s="12"/>
      <c r="NKY83" s="12"/>
      <c r="NKZ83" s="12"/>
      <c r="NLA83" s="11"/>
      <c r="NLB83" s="15"/>
      <c r="NLC83" s="13"/>
      <c r="NLD83" s="14"/>
      <c r="NLE83" s="14"/>
      <c r="NLF83" s="12"/>
      <c r="NLG83" s="12"/>
      <c r="NLH83" s="12"/>
      <c r="NLI83" s="12"/>
      <c r="NLJ83" s="12"/>
      <c r="NLK83" s="12"/>
      <c r="NLL83" s="12"/>
      <c r="NLM83" s="12"/>
      <c r="NLN83" s="12"/>
      <c r="NLO83" s="12"/>
      <c r="NLP83" s="12"/>
      <c r="NLQ83" s="12"/>
      <c r="NLR83" s="11"/>
      <c r="NLS83" s="15"/>
      <c r="NLT83" s="13"/>
      <c r="NLU83" s="14"/>
      <c r="NLV83" s="14"/>
      <c r="NLW83" s="12"/>
      <c r="NLX83" s="12"/>
      <c r="NLY83" s="12"/>
      <c r="NLZ83" s="12"/>
      <c r="NMA83" s="12"/>
      <c r="NMB83" s="12"/>
      <c r="NMC83" s="12"/>
      <c r="NMD83" s="12"/>
      <c r="NME83" s="12"/>
      <c r="NMF83" s="12"/>
      <c r="NMG83" s="12"/>
      <c r="NMH83" s="12"/>
      <c r="NMI83" s="11"/>
      <c r="NMJ83" s="15"/>
      <c r="NMK83" s="13"/>
      <c r="NML83" s="14"/>
      <c r="NMM83" s="14"/>
      <c r="NMN83" s="12"/>
      <c r="NMO83" s="12"/>
      <c r="NMP83" s="12"/>
      <c r="NMQ83" s="12"/>
      <c r="NMR83" s="12"/>
      <c r="NMS83" s="12"/>
      <c r="NMT83" s="12"/>
      <c r="NMU83" s="12"/>
      <c r="NMV83" s="12"/>
      <c r="NMW83" s="12"/>
      <c r="NMX83" s="12"/>
      <c r="NMY83" s="12"/>
      <c r="NMZ83" s="11"/>
      <c r="NNA83" s="15"/>
      <c r="NNB83" s="13"/>
      <c r="NNC83" s="14"/>
      <c r="NND83" s="14"/>
      <c r="NNE83" s="12"/>
      <c r="NNF83" s="12"/>
      <c r="NNG83" s="12"/>
      <c r="NNH83" s="12"/>
      <c r="NNI83" s="12"/>
      <c r="NNJ83" s="12"/>
      <c r="NNK83" s="12"/>
      <c r="NNL83" s="12"/>
      <c r="NNM83" s="12"/>
      <c r="NNN83" s="12"/>
      <c r="NNO83" s="12"/>
      <c r="NNP83" s="12"/>
      <c r="NNQ83" s="11"/>
      <c r="NNR83" s="15"/>
      <c r="NNS83" s="13"/>
      <c r="NNT83" s="14"/>
      <c r="NNU83" s="14"/>
      <c r="NNV83" s="12"/>
      <c r="NNW83" s="12"/>
      <c r="NNX83" s="12"/>
      <c r="NNY83" s="12"/>
      <c r="NNZ83" s="12"/>
      <c r="NOA83" s="12"/>
      <c r="NOB83" s="12"/>
      <c r="NOC83" s="12"/>
      <c r="NOD83" s="12"/>
      <c r="NOE83" s="12"/>
      <c r="NOF83" s="12"/>
      <c r="NOG83" s="12"/>
      <c r="NOH83" s="11"/>
      <c r="NOI83" s="15"/>
      <c r="NOJ83" s="13"/>
      <c r="NOK83" s="14"/>
      <c r="NOL83" s="14"/>
      <c r="NOM83" s="12"/>
      <c r="NON83" s="12"/>
      <c r="NOO83" s="12"/>
      <c r="NOP83" s="12"/>
      <c r="NOQ83" s="12"/>
      <c r="NOR83" s="12"/>
      <c r="NOS83" s="12"/>
      <c r="NOT83" s="12"/>
      <c r="NOU83" s="12"/>
      <c r="NOV83" s="12"/>
      <c r="NOW83" s="12"/>
      <c r="NOX83" s="12"/>
      <c r="NOY83" s="11"/>
      <c r="NOZ83" s="15"/>
      <c r="NPA83" s="13"/>
      <c r="NPB83" s="14"/>
      <c r="NPC83" s="14"/>
      <c r="NPD83" s="12"/>
      <c r="NPE83" s="12"/>
      <c r="NPF83" s="12"/>
      <c r="NPG83" s="12"/>
      <c r="NPH83" s="12"/>
      <c r="NPI83" s="12"/>
      <c r="NPJ83" s="12"/>
      <c r="NPK83" s="12"/>
      <c r="NPL83" s="12"/>
      <c r="NPM83" s="12"/>
      <c r="NPN83" s="12"/>
      <c r="NPO83" s="12"/>
      <c r="NPP83" s="11"/>
      <c r="NPQ83" s="15"/>
      <c r="NPR83" s="13"/>
      <c r="NPS83" s="14"/>
      <c r="NPT83" s="14"/>
      <c r="NPU83" s="12"/>
      <c r="NPV83" s="12"/>
      <c r="NPW83" s="12"/>
      <c r="NPX83" s="12"/>
      <c r="NPY83" s="12"/>
      <c r="NPZ83" s="12"/>
      <c r="NQA83" s="12"/>
      <c r="NQB83" s="12"/>
      <c r="NQC83" s="12"/>
      <c r="NQD83" s="12"/>
      <c r="NQE83" s="12"/>
      <c r="NQF83" s="12"/>
      <c r="NQG83" s="11"/>
      <c r="NQH83" s="15"/>
      <c r="NQI83" s="13"/>
      <c r="NQJ83" s="14"/>
      <c r="NQK83" s="14"/>
      <c r="NQL83" s="12"/>
      <c r="NQM83" s="12"/>
      <c r="NQN83" s="12"/>
      <c r="NQO83" s="12"/>
      <c r="NQP83" s="12"/>
      <c r="NQQ83" s="12"/>
      <c r="NQR83" s="12"/>
      <c r="NQS83" s="12"/>
      <c r="NQT83" s="12"/>
      <c r="NQU83" s="12"/>
      <c r="NQV83" s="12"/>
      <c r="NQW83" s="12"/>
      <c r="NQX83" s="11"/>
      <c r="NQY83" s="15"/>
      <c r="NQZ83" s="13"/>
      <c r="NRA83" s="14"/>
      <c r="NRB83" s="14"/>
      <c r="NRC83" s="12"/>
      <c r="NRD83" s="12"/>
      <c r="NRE83" s="12"/>
      <c r="NRF83" s="12"/>
      <c r="NRG83" s="12"/>
      <c r="NRH83" s="12"/>
      <c r="NRI83" s="12"/>
      <c r="NRJ83" s="12"/>
      <c r="NRK83" s="12"/>
      <c r="NRL83" s="12"/>
      <c r="NRM83" s="12"/>
      <c r="NRN83" s="12"/>
      <c r="NRO83" s="11"/>
      <c r="NRP83" s="15"/>
      <c r="NRQ83" s="13"/>
      <c r="NRR83" s="14"/>
      <c r="NRS83" s="14"/>
      <c r="NRT83" s="12"/>
      <c r="NRU83" s="12"/>
      <c r="NRV83" s="12"/>
      <c r="NRW83" s="12"/>
      <c r="NRX83" s="12"/>
      <c r="NRY83" s="12"/>
      <c r="NRZ83" s="12"/>
      <c r="NSA83" s="12"/>
      <c r="NSB83" s="12"/>
      <c r="NSC83" s="12"/>
      <c r="NSD83" s="12"/>
      <c r="NSE83" s="12"/>
      <c r="NSF83" s="11"/>
      <c r="NSG83" s="15"/>
      <c r="NSH83" s="13"/>
      <c r="NSI83" s="14"/>
      <c r="NSJ83" s="14"/>
      <c r="NSK83" s="12"/>
      <c r="NSL83" s="12"/>
      <c r="NSM83" s="12"/>
      <c r="NSN83" s="12"/>
      <c r="NSO83" s="12"/>
      <c r="NSP83" s="12"/>
      <c r="NSQ83" s="12"/>
      <c r="NSR83" s="12"/>
      <c r="NSS83" s="12"/>
      <c r="NST83" s="12"/>
      <c r="NSU83" s="12"/>
      <c r="NSV83" s="12"/>
      <c r="NSW83" s="11"/>
      <c r="NSX83" s="15"/>
      <c r="NSY83" s="13"/>
      <c r="NSZ83" s="14"/>
      <c r="NTA83" s="14"/>
      <c r="NTB83" s="12"/>
      <c r="NTC83" s="12"/>
      <c r="NTD83" s="12"/>
      <c r="NTE83" s="12"/>
      <c r="NTF83" s="12"/>
      <c r="NTG83" s="12"/>
      <c r="NTH83" s="12"/>
      <c r="NTI83" s="12"/>
      <c r="NTJ83" s="12"/>
      <c r="NTK83" s="12"/>
      <c r="NTL83" s="12"/>
      <c r="NTM83" s="12"/>
      <c r="NTN83" s="11"/>
      <c r="NTO83" s="15"/>
      <c r="NTP83" s="13"/>
      <c r="NTQ83" s="14"/>
      <c r="NTR83" s="14"/>
      <c r="NTS83" s="12"/>
      <c r="NTT83" s="12"/>
      <c r="NTU83" s="12"/>
      <c r="NTV83" s="12"/>
      <c r="NTW83" s="12"/>
      <c r="NTX83" s="12"/>
      <c r="NTY83" s="12"/>
      <c r="NTZ83" s="12"/>
      <c r="NUA83" s="12"/>
      <c r="NUB83" s="12"/>
      <c r="NUC83" s="12"/>
      <c r="NUD83" s="12"/>
      <c r="NUE83" s="11"/>
      <c r="NUF83" s="15"/>
      <c r="NUG83" s="13"/>
      <c r="NUH83" s="14"/>
      <c r="NUI83" s="14"/>
      <c r="NUJ83" s="12"/>
      <c r="NUK83" s="12"/>
      <c r="NUL83" s="12"/>
      <c r="NUM83" s="12"/>
      <c r="NUN83" s="12"/>
      <c r="NUO83" s="12"/>
      <c r="NUP83" s="12"/>
      <c r="NUQ83" s="12"/>
      <c r="NUR83" s="12"/>
      <c r="NUS83" s="12"/>
      <c r="NUT83" s="12"/>
      <c r="NUU83" s="12"/>
      <c r="NUV83" s="11"/>
      <c r="NUW83" s="15"/>
      <c r="NUX83" s="13"/>
      <c r="NUY83" s="14"/>
      <c r="NUZ83" s="14"/>
      <c r="NVA83" s="12"/>
      <c r="NVB83" s="12"/>
      <c r="NVC83" s="12"/>
      <c r="NVD83" s="12"/>
      <c r="NVE83" s="12"/>
      <c r="NVF83" s="12"/>
      <c r="NVG83" s="12"/>
      <c r="NVH83" s="12"/>
      <c r="NVI83" s="12"/>
      <c r="NVJ83" s="12"/>
      <c r="NVK83" s="12"/>
      <c r="NVL83" s="12"/>
      <c r="NVM83" s="11"/>
      <c r="NVN83" s="15"/>
      <c r="NVO83" s="13"/>
      <c r="NVP83" s="14"/>
      <c r="NVQ83" s="14"/>
      <c r="NVR83" s="12"/>
      <c r="NVS83" s="12"/>
      <c r="NVT83" s="12"/>
      <c r="NVU83" s="12"/>
      <c r="NVV83" s="12"/>
      <c r="NVW83" s="12"/>
      <c r="NVX83" s="12"/>
      <c r="NVY83" s="12"/>
      <c r="NVZ83" s="12"/>
      <c r="NWA83" s="12"/>
      <c r="NWB83" s="12"/>
      <c r="NWC83" s="12"/>
      <c r="NWD83" s="11"/>
      <c r="NWE83" s="15"/>
      <c r="NWF83" s="13"/>
      <c r="NWG83" s="14"/>
      <c r="NWH83" s="14"/>
      <c r="NWI83" s="12"/>
      <c r="NWJ83" s="12"/>
      <c r="NWK83" s="12"/>
      <c r="NWL83" s="12"/>
      <c r="NWM83" s="12"/>
      <c r="NWN83" s="12"/>
      <c r="NWO83" s="12"/>
      <c r="NWP83" s="12"/>
      <c r="NWQ83" s="12"/>
      <c r="NWR83" s="12"/>
      <c r="NWS83" s="12"/>
      <c r="NWT83" s="12"/>
      <c r="NWU83" s="11"/>
      <c r="NWV83" s="15"/>
      <c r="NWW83" s="13"/>
      <c r="NWX83" s="14"/>
      <c r="NWY83" s="14"/>
      <c r="NWZ83" s="12"/>
      <c r="NXA83" s="12"/>
      <c r="NXB83" s="12"/>
      <c r="NXC83" s="12"/>
      <c r="NXD83" s="12"/>
      <c r="NXE83" s="12"/>
      <c r="NXF83" s="12"/>
      <c r="NXG83" s="12"/>
      <c r="NXH83" s="12"/>
      <c r="NXI83" s="12"/>
      <c r="NXJ83" s="12"/>
      <c r="NXK83" s="12"/>
      <c r="NXL83" s="11"/>
      <c r="NXM83" s="15"/>
      <c r="NXN83" s="13"/>
      <c r="NXO83" s="14"/>
      <c r="NXP83" s="14"/>
      <c r="NXQ83" s="12"/>
      <c r="NXR83" s="12"/>
      <c r="NXS83" s="12"/>
      <c r="NXT83" s="12"/>
      <c r="NXU83" s="12"/>
      <c r="NXV83" s="12"/>
      <c r="NXW83" s="12"/>
      <c r="NXX83" s="12"/>
      <c r="NXY83" s="12"/>
      <c r="NXZ83" s="12"/>
      <c r="NYA83" s="12"/>
      <c r="NYB83" s="12"/>
      <c r="NYC83" s="11"/>
      <c r="NYD83" s="15"/>
      <c r="NYE83" s="13"/>
      <c r="NYF83" s="14"/>
      <c r="NYG83" s="14"/>
      <c r="NYH83" s="12"/>
      <c r="NYI83" s="12"/>
      <c r="NYJ83" s="12"/>
      <c r="NYK83" s="12"/>
      <c r="NYL83" s="12"/>
      <c r="NYM83" s="12"/>
      <c r="NYN83" s="12"/>
      <c r="NYO83" s="12"/>
      <c r="NYP83" s="12"/>
      <c r="NYQ83" s="12"/>
      <c r="NYR83" s="12"/>
      <c r="NYS83" s="12"/>
      <c r="NYT83" s="11"/>
      <c r="NYU83" s="15"/>
      <c r="NYV83" s="13"/>
      <c r="NYW83" s="14"/>
      <c r="NYX83" s="14"/>
      <c r="NYY83" s="12"/>
      <c r="NYZ83" s="12"/>
      <c r="NZA83" s="12"/>
      <c r="NZB83" s="12"/>
      <c r="NZC83" s="12"/>
      <c r="NZD83" s="12"/>
      <c r="NZE83" s="12"/>
      <c r="NZF83" s="12"/>
      <c r="NZG83" s="12"/>
      <c r="NZH83" s="12"/>
      <c r="NZI83" s="12"/>
      <c r="NZJ83" s="12"/>
      <c r="NZK83" s="11"/>
      <c r="NZL83" s="15"/>
      <c r="NZM83" s="13"/>
      <c r="NZN83" s="14"/>
      <c r="NZO83" s="14"/>
      <c r="NZP83" s="12"/>
      <c r="NZQ83" s="12"/>
      <c r="NZR83" s="12"/>
      <c r="NZS83" s="12"/>
      <c r="NZT83" s="12"/>
      <c r="NZU83" s="12"/>
      <c r="NZV83" s="12"/>
      <c r="NZW83" s="12"/>
      <c r="NZX83" s="12"/>
      <c r="NZY83" s="12"/>
      <c r="NZZ83" s="12"/>
      <c r="OAA83" s="12"/>
      <c r="OAB83" s="11"/>
      <c r="OAC83" s="15"/>
      <c r="OAD83" s="13"/>
      <c r="OAE83" s="14"/>
      <c r="OAF83" s="14"/>
      <c r="OAG83" s="12"/>
      <c r="OAH83" s="12"/>
      <c r="OAI83" s="12"/>
      <c r="OAJ83" s="12"/>
      <c r="OAK83" s="12"/>
      <c r="OAL83" s="12"/>
      <c r="OAM83" s="12"/>
      <c r="OAN83" s="12"/>
      <c r="OAO83" s="12"/>
      <c r="OAP83" s="12"/>
      <c r="OAQ83" s="12"/>
      <c r="OAR83" s="12"/>
      <c r="OAS83" s="11"/>
      <c r="OAT83" s="15"/>
      <c r="OAU83" s="13"/>
      <c r="OAV83" s="14"/>
      <c r="OAW83" s="14"/>
      <c r="OAX83" s="12"/>
      <c r="OAY83" s="12"/>
      <c r="OAZ83" s="12"/>
      <c r="OBA83" s="12"/>
      <c r="OBB83" s="12"/>
      <c r="OBC83" s="12"/>
      <c r="OBD83" s="12"/>
      <c r="OBE83" s="12"/>
      <c r="OBF83" s="12"/>
      <c r="OBG83" s="12"/>
      <c r="OBH83" s="12"/>
      <c r="OBI83" s="12"/>
      <c r="OBJ83" s="11"/>
      <c r="OBK83" s="15"/>
      <c r="OBL83" s="13"/>
      <c r="OBM83" s="14"/>
      <c r="OBN83" s="14"/>
      <c r="OBO83" s="12"/>
      <c r="OBP83" s="12"/>
      <c r="OBQ83" s="12"/>
      <c r="OBR83" s="12"/>
      <c r="OBS83" s="12"/>
      <c r="OBT83" s="12"/>
      <c r="OBU83" s="12"/>
      <c r="OBV83" s="12"/>
      <c r="OBW83" s="12"/>
      <c r="OBX83" s="12"/>
      <c r="OBY83" s="12"/>
      <c r="OBZ83" s="12"/>
      <c r="OCA83" s="11"/>
      <c r="OCB83" s="15"/>
      <c r="OCC83" s="13"/>
      <c r="OCD83" s="14"/>
      <c r="OCE83" s="14"/>
      <c r="OCF83" s="12"/>
      <c r="OCG83" s="12"/>
      <c r="OCH83" s="12"/>
      <c r="OCI83" s="12"/>
      <c r="OCJ83" s="12"/>
      <c r="OCK83" s="12"/>
      <c r="OCL83" s="12"/>
      <c r="OCM83" s="12"/>
      <c r="OCN83" s="12"/>
      <c r="OCO83" s="12"/>
      <c r="OCP83" s="12"/>
      <c r="OCQ83" s="12"/>
      <c r="OCR83" s="11"/>
      <c r="OCS83" s="15"/>
      <c r="OCT83" s="13"/>
      <c r="OCU83" s="14"/>
      <c r="OCV83" s="14"/>
      <c r="OCW83" s="12"/>
      <c r="OCX83" s="12"/>
      <c r="OCY83" s="12"/>
      <c r="OCZ83" s="12"/>
      <c r="ODA83" s="12"/>
      <c r="ODB83" s="12"/>
      <c r="ODC83" s="12"/>
      <c r="ODD83" s="12"/>
      <c r="ODE83" s="12"/>
      <c r="ODF83" s="12"/>
      <c r="ODG83" s="12"/>
      <c r="ODH83" s="12"/>
      <c r="ODI83" s="11"/>
      <c r="ODJ83" s="15"/>
      <c r="ODK83" s="13"/>
      <c r="ODL83" s="14"/>
      <c r="ODM83" s="14"/>
      <c r="ODN83" s="12"/>
      <c r="ODO83" s="12"/>
      <c r="ODP83" s="12"/>
      <c r="ODQ83" s="12"/>
      <c r="ODR83" s="12"/>
      <c r="ODS83" s="12"/>
      <c r="ODT83" s="12"/>
      <c r="ODU83" s="12"/>
      <c r="ODV83" s="12"/>
      <c r="ODW83" s="12"/>
      <c r="ODX83" s="12"/>
      <c r="ODY83" s="12"/>
      <c r="ODZ83" s="11"/>
      <c r="OEA83" s="15"/>
      <c r="OEB83" s="13"/>
      <c r="OEC83" s="14"/>
      <c r="OED83" s="14"/>
      <c r="OEE83" s="12"/>
      <c r="OEF83" s="12"/>
      <c r="OEG83" s="12"/>
      <c r="OEH83" s="12"/>
      <c r="OEI83" s="12"/>
      <c r="OEJ83" s="12"/>
      <c r="OEK83" s="12"/>
      <c r="OEL83" s="12"/>
      <c r="OEM83" s="12"/>
      <c r="OEN83" s="12"/>
      <c r="OEO83" s="12"/>
      <c r="OEP83" s="12"/>
      <c r="OEQ83" s="11"/>
      <c r="OER83" s="15"/>
      <c r="OES83" s="13"/>
      <c r="OET83" s="14"/>
      <c r="OEU83" s="14"/>
      <c r="OEV83" s="12"/>
      <c r="OEW83" s="12"/>
      <c r="OEX83" s="12"/>
      <c r="OEY83" s="12"/>
      <c r="OEZ83" s="12"/>
      <c r="OFA83" s="12"/>
      <c r="OFB83" s="12"/>
      <c r="OFC83" s="12"/>
      <c r="OFD83" s="12"/>
      <c r="OFE83" s="12"/>
      <c r="OFF83" s="12"/>
      <c r="OFG83" s="12"/>
      <c r="OFH83" s="11"/>
      <c r="OFI83" s="15"/>
      <c r="OFJ83" s="13"/>
      <c r="OFK83" s="14"/>
      <c r="OFL83" s="14"/>
      <c r="OFM83" s="12"/>
      <c r="OFN83" s="12"/>
      <c r="OFO83" s="12"/>
      <c r="OFP83" s="12"/>
      <c r="OFQ83" s="12"/>
      <c r="OFR83" s="12"/>
      <c r="OFS83" s="12"/>
      <c r="OFT83" s="12"/>
      <c r="OFU83" s="12"/>
      <c r="OFV83" s="12"/>
      <c r="OFW83" s="12"/>
      <c r="OFX83" s="12"/>
      <c r="OFY83" s="11"/>
      <c r="OFZ83" s="15"/>
      <c r="OGA83" s="13"/>
      <c r="OGB83" s="14"/>
      <c r="OGC83" s="14"/>
      <c r="OGD83" s="12"/>
      <c r="OGE83" s="12"/>
      <c r="OGF83" s="12"/>
      <c r="OGG83" s="12"/>
      <c r="OGH83" s="12"/>
      <c r="OGI83" s="12"/>
      <c r="OGJ83" s="12"/>
      <c r="OGK83" s="12"/>
      <c r="OGL83" s="12"/>
      <c r="OGM83" s="12"/>
      <c r="OGN83" s="12"/>
      <c r="OGO83" s="12"/>
      <c r="OGP83" s="11"/>
      <c r="OGQ83" s="15"/>
      <c r="OGR83" s="13"/>
      <c r="OGS83" s="14"/>
      <c r="OGT83" s="14"/>
      <c r="OGU83" s="12"/>
      <c r="OGV83" s="12"/>
      <c r="OGW83" s="12"/>
      <c r="OGX83" s="12"/>
      <c r="OGY83" s="12"/>
      <c r="OGZ83" s="12"/>
      <c r="OHA83" s="12"/>
      <c r="OHB83" s="12"/>
      <c r="OHC83" s="12"/>
      <c r="OHD83" s="12"/>
      <c r="OHE83" s="12"/>
      <c r="OHF83" s="12"/>
      <c r="OHG83" s="11"/>
      <c r="OHH83" s="15"/>
      <c r="OHI83" s="13"/>
      <c r="OHJ83" s="14"/>
      <c r="OHK83" s="14"/>
      <c r="OHL83" s="12"/>
      <c r="OHM83" s="12"/>
      <c r="OHN83" s="12"/>
      <c r="OHO83" s="12"/>
      <c r="OHP83" s="12"/>
      <c r="OHQ83" s="12"/>
      <c r="OHR83" s="12"/>
      <c r="OHS83" s="12"/>
      <c r="OHT83" s="12"/>
      <c r="OHU83" s="12"/>
      <c r="OHV83" s="12"/>
      <c r="OHW83" s="12"/>
      <c r="OHX83" s="11"/>
      <c r="OHY83" s="15"/>
      <c r="OHZ83" s="13"/>
      <c r="OIA83" s="14"/>
      <c r="OIB83" s="14"/>
      <c r="OIC83" s="12"/>
      <c r="OID83" s="12"/>
      <c r="OIE83" s="12"/>
      <c r="OIF83" s="12"/>
      <c r="OIG83" s="12"/>
      <c r="OIH83" s="12"/>
      <c r="OII83" s="12"/>
      <c r="OIJ83" s="12"/>
      <c r="OIK83" s="12"/>
      <c r="OIL83" s="12"/>
      <c r="OIM83" s="12"/>
      <c r="OIN83" s="12"/>
      <c r="OIO83" s="11"/>
      <c r="OIP83" s="15"/>
      <c r="OIQ83" s="13"/>
      <c r="OIR83" s="14"/>
      <c r="OIS83" s="14"/>
      <c r="OIT83" s="12"/>
      <c r="OIU83" s="12"/>
      <c r="OIV83" s="12"/>
      <c r="OIW83" s="12"/>
      <c r="OIX83" s="12"/>
      <c r="OIY83" s="12"/>
      <c r="OIZ83" s="12"/>
      <c r="OJA83" s="12"/>
      <c r="OJB83" s="12"/>
      <c r="OJC83" s="12"/>
      <c r="OJD83" s="12"/>
      <c r="OJE83" s="12"/>
      <c r="OJF83" s="11"/>
      <c r="OJG83" s="15"/>
      <c r="OJH83" s="13"/>
      <c r="OJI83" s="14"/>
      <c r="OJJ83" s="14"/>
      <c r="OJK83" s="12"/>
      <c r="OJL83" s="12"/>
      <c r="OJM83" s="12"/>
      <c r="OJN83" s="12"/>
      <c r="OJO83" s="12"/>
      <c r="OJP83" s="12"/>
      <c r="OJQ83" s="12"/>
      <c r="OJR83" s="12"/>
      <c r="OJS83" s="12"/>
      <c r="OJT83" s="12"/>
      <c r="OJU83" s="12"/>
      <c r="OJV83" s="12"/>
      <c r="OJW83" s="11"/>
      <c r="OJX83" s="15"/>
      <c r="OJY83" s="13"/>
      <c r="OJZ83" s="14"/>
      <c r="OKA83" s="14"/>
      <c r="OKB83" s="12"/>
      <c r="OKC83" s="12"/>
      <c r="OKD83" s="12"/>
      <c r="OKE83" s="12"/>
      <c r="OKF83" s="12"/>
      <c r="OKG83" s="12"/>
      <c r="OKH83" s="12"/>
      <c r="OKI83" s="12"/>
      <c r="OKJ83" s="12"/>
      <c r="OKK83" s="12"/>
      <c r="OKL83" s="12"/>
      <c r="OKM83" s="12"/>
      <c r="OKN83" s="11"/>
      <c r="OKO83" s="15"/>
      <c r="OKP83" s="13"/>
      <c r="OKQ83" s="14"/>
      <c r="OKR83" s="14"/>
      <c r="OKS83" s="12"/>
      <c r="OKT83" s="12"/>
      <c r="OKU83" s="12"/>
      <c r="OKV83" s="12"/>
      <c r="OKW83" s="12"/>
      <c r="OKX83" s="12"/>
      <c r="OKY83" s="12"/>
      <c r="OKZ83" s="12"/>
      <c r="OLA83" s="12"/>
      <c r="OLB83" s="12"/>
      <c r="OLC83" s="12"/>
      <c r="OLD83" s="12"/>
      <c r="OLE83" s="11"/>
      <c r="OLF83" s="15"/>
      <c r="OLG83" s="13"/>
      <c r="OLH83" s="14"/>
      <c r="OLI83" s="14"/>
      <c r="OLJ83" s="12"/>
      <c r="OLK83" s="12"/>
      <c r="OLL83" s="12"/>
      <c r="OLM83" s="12"/>
      <c r="OLN83" s="12"/>
      <c r="OLO83" s="12"/>
      <c r="OLP83" s="12"/>
      <c r="OLQ83" s="12"/>
      <c r="OLR83" s="12"/>
      <c r="OLS83" s="12"/>
      <c r="OLT83" s="12"/>
      <c r="OLU83" s="12"/>
      <c r="OLV83" s="11"/>
      <c r="OLW83" s="15"/>
      <c r="OLX83" s="13"/>
      <c r="OLY83" s="14"/>
      <c r="OLZ83" s="14"/>
      <c r="OMA83" s="12"/>
      <c r="OMB83" s="12"/>
      <c r="OMC83" s="12"/>
      <c r="OMD83" s="12"/>
      <c r="OME83" s="12"/>
      <c r="OMF83" s="12"/>
      <c r="OMG83" s="12"/>
      <c r="OMH83" s="12"/>
      <c r="OMI83" s="12"/>
      <c r="OMJ83" s="12"/>
      <c r="OMK83" s="12"/>
      <c r="OML83" s="12"/>
      <c r="OMM83" s="11"/>
      <c r="OMN83" s="15"/>
      <c r="OMO83" s="13"/>
      <c r="OMP83" s="14"/>
      <c r="OMQ83" s="14"/>
      <c r="OMR83" s="12"/>
      <c r="OMS83" s="12"/>
      <c r="OMT83" s="12"/>
      <c r="OMU83" s="12"/>
      <c r="OMV83" s="12"/>
      <c r="OMW83" s="12"/>
      <c r="OMX83" s="12"/>
      <c r="OMY83" s="12"/>
      <c r="OMZ83" s="12"/>
      <c r="ONA83" s="12"/>
      <c r="ONB83" s="12"/>
      <c r="ONC83" s="12"/>
      <c r="OND83" s="11"/>
      <c r="ONE83" s="15"/>
      <c r="ONF83" s="13"/>
      <c r="ONG83" s="14"/>
      <c r="ONH83" s="14"/>
      <c r="ONI83" s="12"/>
      <c r="ONJ83" s="12"/>
      <c r="ONK83" s="12"/>
      <c r="ONL83" s="12"/>
      <c r="ONM83" s="12"/>
      <c r="ONN83" s="12"/>
      <c r="ONO83" s="12"/>
      <c r="ONP83" s="12"/>
      <c r="ONQ83" s="12"/>
      <c r="ONR83" s="12"/>
      <c r="ONS83" s="12"/>
      <c r="ONT83" s="12"/>
      <c r="ONU83" s="11"/>
      <c r="ONV83" s="15"/>
      <c r="ONW83" s="13"/>
      <c r="ONX83" s="14"/>
      <c r="ONY83" s="14"/>
      <c r="ONZ83" s="12"/>
      <c r="OOA83" s="12"/>
      <c r="OOB83" s="12"/>
      <c r="OOC83" s="12"/>
      <c r="OOD83" s="12"/>
      <c r="OOE83" s="12"/>
      <c r="OOF83" s="12"/>
      <c r="OOG83" s="12"/>
      <c r="OOH83" s="12"/>
      <c r="OOI83" s="12"/>
      <c r="OOJ83" s="12"/>
      <c r="OOK83" s="12"/>
      <c r="OOL83" s="11"/>
      <c r="OOM83" s="15"/>
      <c r="OON83" s="13"/>
      <c r="OOO83" s="14"/>
      <c r="OOP83" s="14"/>
      <c r="OOQ83" s="12"/>
      <c r="OOR83" s="12"/>
      <c r="OOS83" s="12"/>
      <c r="OOT83" s="12"/>
      <c r="OOU83" s="12"/>
      <c r="OOV83" s="12"/>
      <c r="OOW83" s="12"/>
      <c r="OOX83" s="12"/>
      <c r="OOY83" s="12"/>
      <c r="OOZ83" s="12"/>
      <c r="OPA83" s="12"/>
      <c r="OPB83" s="12"/>
      <c r="OPC83" s="11"/>
      <c r="OPD83" s="15"/>
      <c r="OPE83" s="13"/>
      <c r="OPF83" s="14"/>
      <c r="OPG83" s="14"/>
      <c r="OPH83" s="12"/>
      <c r="OPI83" s="12"/>
      <c r="OPJ83" s="12"/>
      <c r="OPK83" s="12"/>
      <c r="OPL83" s="12"/>
      <c r="OPM83" s="12"/>
      <c r="OPN83" s="12"/>
      <c r="OPO83" s="12"/>
      <c r="OPP83" s="12"/>
      <c r="OPQ83" s="12"/>
      <c r="OPR83" s="12"/>
      <c r="OPS83" s="12"/>
      <c r="OPT83" s="11"/>
      <c r="OPU83" s="15"/>
      <c r="OPV83" s="13"/>
      <c r="OPW83" s="14"/>
      <c r="OPX83" s="14"/>
      <c r="OPY83" s="12"/>
      <c r="OPZ83" s="12"/>
      <c r="OQA83" s="12"/>
      <c r="OQB83" s="12"/>
      <c r="OQC83" s="12"/>
      <c r="OQD83" s="12"/>
      <c r="OQE83" s="12"/>
      <c r="OQF83" s="12"/>
      <c r="OQG83" s="12"/>
      <c r="OQH83" s="12"/>
      <c r="OQI83" s="12"/>
      <c r="OQJ83" s="12"/>
      <c r="OQK83" s="11"/>
      <c r="OQL83" s="15"/>
      <c r="OQM83" s="13"/>
      <c r="OQN83" s="14"/>
      <c r="OQO83" s="14"/>
      <c r="OQP83" s="12"/>
      <c r="OQQ83" s="12"/>
      <c r="OQR83" s="12"/>
      <c r="OQS83" s="12"/>
      <c r="OQT83" s="12"/>
      <c r="OQU83" s="12"/>
      <c r="OQV83" s="12"/>
      <c r="OQW83" s="12"/>
      <c r="OQX83" s="12"/>
      <c r="OQY83" s="12"/>
      <c r="OQZ83" s="12"/>
      <c r="ORA83" s="12"/>
      <c r="ORB83" s="11"/>
      <c r="ORC83" s="15"/>
      <c r="ORD83" s="13"/>
      <c r="ORE83" s="14"/>
      <c r="ORF83" s="14"/>
      <c r="ORG83" s="12"/>
      <c r="ORH83" s="12"/>
      <c r="ORI83" s="12"/>
      <c r="ORJ83" s="12"/>
      <c r="ORK83" s="12"/>
      <c r="ORL83" s="12"/>
      <c r="ORM83" s="12"/>
      <c r="ORN83" s="12"/>
      <c r="ORO83" s="12"/>
      <c r="ORP83" s="12"/>
      <c r="ORQ83" s="12"/>
      <c r="ORR83" s="12"/>
      <c r="ORS83" s="11"/>
      <c r="ORT83" s="15"/>
      <c r="ORU83" s="13"/>
      <c r="ORV83" s="14"/>
      <c r="ORW83" s="14"/>
      <c r="ORX83" s="12"/>
      <c r="ORY83" s="12"/>
      <c r="ORZ83" s="12"/>
      <c r="OSA83" s="12"/>
      <c r="OSB83" s="12"/>
      <c r="OSC83" s="12"/>
      <c r="OSD83" s="12"/>
      <c r="OSE83" s="12"/>
      <c r="OSF83" s="12"/>
      <c r="OSG83" s="12"/>
      <c r="OSH83" s="12"/>
      <c r="OSI83" s="12"/>
      <c r="OSJ83" s="11"/>
      <c r="OSK83" s="15"/>
      <c r="OSL83" s="13"/>
      <c r="OSM83" s="14"/>
      <c r="OSN83" s="14"/>
      <c r="OSO83" s="12"/>
      <c r="OSP83" s="12"/>
      <c r="OSQ83" s="12"/>
      <c r="OSR83" s="12"/>
      <c r="OSS83" s="12"/>
      <c r="OST83" s="12"/>
      <c r="OSU83" s="12"/>
      <c r="OSV83" s="12"/>
      <c r="OSW83" s="12"/>
      <c r="OSX83" s="12"/>
      <c r="OSY83" s="12"/>
      <c r="OSZ83" s="12"/>
      <c r="OTA83" s="11"/>
      <c r="OTB83" s="15"/>
      <c r="OTC83" s="13"/>
      <c r="OTD83" s="14"/>
      <c r="OTE83" s="14"/>
      <c r="OTF83" s="12"/>
      <c r="OTG83" s="12"/>
      <c r="OTH83" s="12"/>
      <c r="OTI83" s="12"/>
      <c r="OTJ83" s="12"/>
      <c r="OTK83" s="12"/>
      <c r="OTL83" s="12"/>
      <c r="OTM83" s="12"/>
      <c r="OTN83" s="12"/>
      <c r="OTO83" s="12"/>
      <c r="OTP83" s="12"/>
      <c r="OTQ83" s="12"/>
      <c r="OTR83" s="11"/>
      <c r="OTS83" s="15"/>
      <c r="OTT83" s="13"/>
      <c r="OTU83" s="14"/>
      <c r="OTV83" s="14"/>
      <c r="OTW83" s="12"/>
      <c r="OTX83" s="12"/>
      <c r="OTY83" s="12"/>
      <c r="OTZ83" s="12"/>
      <c r="OUA83" s="12"/>
      <c r="OUB83" s="12"/>
      <c r="OUC83" s="12"/>
      <c r="OUD83" s="12"/>
      <c r="OUE83" s="12"/>
      <c r="OUF83" s="12"/>
      <c r="OUG83" s="12"/>
      <c r="OUH83" s="12"/>
      <c r="OUI83" s="11"/>
      <c r="OUJ83" s="15"/>
      <c r="OUK83" s="13"/>
      <c r="OUL83" s="14"/>
      <c r="OUM83" s="14"/>
      <c r="OUN83" s="12"/>
      <c r="OUO83" s="12"/>
      <c r="OUP83" s="12"/>
      <c r="OUQ83" s="12"/>
      <c r="OUR83" s="12"/>
      <c r="OUS83" s="12"/>
      <c r="OUT83" s="12"/>
      <c r="OUU83" s="12"/>
      <c r="OUV83" s="12"/>
      <c r="OUW83" s="12"/>
      <c r="OUX83" s="12"/>
      <c r="OUY83" s="12"/>
      <c r="OUZ83" s="11"/>
      <c r="OVA83" s="15"/>
      <c r="OVB83" s="13"/>
      <c r="OVC83" s="14"/>
      <c r="OVD83" s="14"/>
      <c r="OVE83" s="12"/>
      <c r="OVF83" s="12"/>
      <c r="OVG83" s="12"/>
      <c r="OVH83" s="12"/>
      <c r="OVI83" s="12"/>
      <c r="OVJ83" s="12"/>
      <c r="OVK83" s="12"/>
      <c r="OVL83" s="12"/>
      <c r="OVM83" s="12"/>
      <c r="OVN83" s="12"/>
      <c r="OVO83" s="12"/>
      <c r="OVP83" s="12"/>
      <c r="OVQ83" s="11"/>
      <c r="OVR83" s="15"/>
      <c r="OVS83" s="13"/>
      <c r="OVT83" s="14"/>
      <c r="OVU83" s="14"/>
      <c r="OVV83" s="12"/>
      <c r="OVW83" s="12"/>
      <c r="OVX83" s="12"/>
      <c r="OVY83" s="12"/>
      <c r="OVZ83" s="12"/>
      <c r="OWA83" s="12"/>
      <c r="OWB83" s="12"/>
      <c r="OWC83" s="12"/>
      <c r="OWD83" s="12"/>
      <c r="OWE83" s="12"/>
      <c r="OWF83" s="12"/>
      <c r="OWG83" s="12"/>
      <c r="OWH83" s="11"/>
      <c r="OWI83" s="15"/>
      <c r="OWJ83" s="13"/>
      <c r="OWK83" s="14"/>
      <c r="OWL83" s="14"/>
      <c r="OWM83" s="12"/>
      <c r="OWN83" s="12"/>
      <c r="OWO83" s="12"/>
      <c r="OWP83" s="12"/>
      <c r="OWQ83" s="12"/>
      <c r="OWR83" s="12"/>
      <c r="OWS83" s="12"/>
      <c r="OWT83" s="12"/>
      <c r="OWU83" s="12"/>
      <c r="OWV83" s="12"/>
      <c r="OWW83" s="12"/>
      <c r="OWX83" s="12"/>
      <c r="OWY83" s="11"/>
      <c r="OWZ83" s="15"/>
      <c r="OXA83" s="13"/>
      <c r="OXB83" s="14"/>
      <c r="OXC83" s="14"/>
      <c r="OXD83" s="12"/>
      <c r="OXE83" s="12"/>
      <c r="OXF83" s="12"/>
      <c r="OXG83" s="12"/>
      <c r="OXH83" s="12"/>
      <c r="OXI83" s="12"/>
      <c r="OXJ83" s="12"/>
      <c r="OXK83" s="12"/>
      <c r="OXL83" s="12"/>
      <c r="OXM83" s="12"/>
      <c r="OXN83" s="12"/>
      <c r="OXO83" s="12"/>
      <c r="OXP83" s="11"/>
      <c r="OXQ83" s="15"/>
      <c r="OXR83" s="13"/>
      <c r="OXS83" s="14"/>
      <c r="OXT83" s="14"/>
      <c r="OXU83" s="12"/>
      <c r="OXV83" s="12"/>
      <c r="OXW83" s="12"/>
      <c r="OXX83" s="12"/>
      <c r="OXY83" s="12"/>
      <c r="OXZ83" s="12"/>
      <c r="OYA83" s="12"/>
      <c r="OYB83" s="12"/>
      <c r="OYC83" s="12"/>
      <c r="OYD83" s="12"/>
      <c r="OYE83" s="12"/>
      <c r="OYF83" s="12"/>
      <c r="OYG83" s="11"/>
      <c r="OYH83" s="15"/>
      <c r="OYI83" s="13"/>
      <c r="OYJ83" s="14"/>
      <c r="OYK83" s="14"/>
      <c r="OYL83" s="12"/>
      <c r="OYM83" s="12"/>
      <c r="OYN83" s="12"/>
      <c r="OYO83" s="12"/>
      <c r="OYP83" s="12"/>
      <c r="OYQ83" s="12"/>
      <c r="OYR83" s="12"/>
      <c r="OYS83" s="12"/>
      <c r="OYT83" s="12"/>
      <c r="OYU83" s="12"/>
      <c r="OYV83" s="12"/>
      <c r="OYW83" s="12"/>
      <c r="OYX83" s="11"/>
      <c r="OYY83" s="15"/>
      <c r="OYZ83" s="13"/>
      <c r="OZA83" s="14"/>
      <c r="OZB83" s="14"/>
      <c r="OZC83" s="12"/>
      <c r="OZD83" s="12"/>
      <c r="OZE83" s="12"/>
      <c r="OZF83" s="12"/>
      <c r="OZG83" s="12"/>
      <c r="OZH83" s="12"/>
      <c r="OZI83" s="12"/>
      <c r="OZJ83" s="12"/>
      <c r="OZK83" s="12"/>
      <c r="OZL83" s="12"/>
      <c r="OZM83" s="12"/>
      <c r="OZN83" s="12"/>
      <c r="OZO83" s="11"/>
      <c r="OZP83" s="15"/>
      <c r="OZQ83" s="13"/>
      <c r="OZR83" s="14"/>
      <c r="OZS83" s="14"/>
      <c r="OZT83" s="12"/>
      <c r="OZU83" s="12"/>
      <c r="OZV83" s="12"/>
      <c r="OZW83" s="12"/>
      <c r="OZX83" s="12"/>
      <c r="OZY83" s="12"/>
      <c r="OZZ83" s="12"/>
      <c r="PAA83" s="12"/>
      <c r="PAB83" s="12"/>
      <c r="PAC83" s="12"/>
      <c r="PAD83" s="12"/>
      <c r="PAE83" s="12"/>
      <c r="PAF83" s="11"/>
      <c r="PAG83" s="15"/>
      <c r="PAH83" s="13"/>
      <c r="PAI83" s="14"/>
      <c r="PAJ83" s="14"/>
      <c r="PAK83" s="12"/>
      <c r="PAL83" s="12"/>
      <c r="PAM83" s="12"/>
      <c r="PAN83" s="12"/>
      <c r="PAO83" s="12"/>
      <c r="PAP83" s="12"/>
      <c r="PAQ83" s="12"/>
      <c r="PAR83" s="12"/>
      <c r="PAS83" s="12"/>
      <c r="PAT83" s="12"/>
      <c r="PAU83" s="12"/>
      <c r="PAV83" s="12"/>
      <c r="PAW83" s="11"/>
      <c r="PAX83" s="15"/>
      <c r="PAY83" s="13"/>
      <c r="PAZ83" s="14"/>
      <c r="PBA83" s="14"/>
      <c r="PBB83" s="12"/>
      <c r="PBC83" s="12"/>
      <c r="PBD83" s="12"/>
      <c r="PBE83" s="12"/>
      <c r="PBF83" s="12"/>
      <c r="PBG83" s="12"/>
      <c r="PBH83" s="12"/>
      <c r="PBI83" s="12"/>
      <c r="PBJ83" s="12"/>
      <c r="PBK83" s="12"/>
      <c r="PBL83" s="12"/>
      <c r="PBM83" s="12"/>
      <c r="PBN83" s="11"/>
      <c r="PBO83" s="15"/>
      <c r="PBP83" s="13"/>
      <c r="PBQ83" s="14"/>
      <c r="PBR83" s="14"/>
      <c r="PBS83" s="12"/>
      <c r="PBT83" s="12"/>
      <c r="PBU83" s="12"/>
      <c r="PBV83" s="12"/>
      <c r="PBW83" s="12"/>
      <c r="PBX83" s="12"/>
      <c r="PBY83" s="12"/>
      <c r="PBZ83" s="12"/>
      <c r="PCA83" s="12"/>
      <c r="PCB83" s="12"/>
      <c r="PCC83" s="12"/>
      <c r="PCD83" s="12"/>
      <c r="PCE83" s="11"/>
      <c r="PCF83" s="15"/>
      <c r="PCG83" s="13"/>
      <c r="PCH83" s="14"/>
      <c r="PCI83" s="14"/>
      <c r="PCJ83" s="12"/>
      <c r="PCK83" s="12"/>
      <c r="PCL83" s="12"/>
      <c r="PCM83" s="12"/>
      <c r="PCN83" s="12"/>
      <c r="PCO83" s="12"/>
      <c r="PCP83" s="12"/>
      <c r="PCQ83" s="12"/>
      <c r="PCR83" s="12"/>
      <c r="PCS83" s="12"/>
      <c r="PCT83" s="12"/>
      <c r="PCU83" s="12"/>
      <c r="PCV83" s="11"/>
      <c r="PCW83" s="15"/>
      <c r="PCX83" s="13"/>
      <c r="PCY83" s="14"/>
      <c r="PCZ83" s="14"/>
      <c r="PDA83" s="12"/>
      <c r="PDB83" s="12"/>
      <c r="PDC83" s="12"/>
      <c r="PDD83" s="12"/>
      <c r="PDE83" s="12"/>
      <c r="PDF83" s="12"/>
      <c r="PDG83" s="12"/>
      <c r="PDH83" s="12"/>
      <c r="PDI83" s="12"/>
      <c r="PDJ83" s="12"/>
      <c r="PDK83" s="12"/>
      <c r="PDL83" s="12"/>
      <c r="PDM83" s="11"/>
      <c r="PDN83" s="15"/>
      <c r="PDO83" s="13"/>
      <c r="PDP83" s="14"/>
      <c r="PDQ83" s="14"/>
      <c r="PDR83" s="12"/>
      <c r="PDS83" s="12"/>
      <c r="PDT83" s="12"/>
      <c r="PDU83" s="12"/>
      <c r="PDV83" s="12"/>
      <c r="PDW83" s="12"/>
      <c r="PDX83" s="12"/>
      <c r="PDY83" s="12"/>
      <c r="PDZ83" s="12"/>
      <c r="PEA83" s="12"/>
      <c r="PEB83" s="12"/>
      <c r="PEC83" s="12"/>
      <c r="PED83" s="11"/>
      <c r="PEE83" s="15"/>
      <c r="PEF83" s="13"/>
      <c r="PEG83" s="14"/>
      <c r="PEH83" s="14"/>
      <c r="PEI83" s="12"/>
      <c r="PEJ83" s="12"/>
      <c r="PEK83" s="12"/>
      <c r="PEL83" s="12"/>
      <c r="PEM83" s="12"/>
      <c r="PEN83" s="12"/>
      <c r="PEO83" s="12"/>
      <c r="PEP83" s="12"/>
      <c r="PEQ83" s="12"/>
      <c r="PER83" s="12"/>
      <c r="PES83" s="12"/>
      <c r="PET83" s="12"/>
      <c r="PEU83" s="11"/>
      <c r="PEV83" s="15"/>
      <c r="PEW83" s="13"/>
      <c r="PEX83" s="14"/>
      <c r="PEY83" s="14"/>
      <c r="PEZ83" s="12"/>
      <c r="PFA83" s="12"/>
      <c r="PFB83" s="12"/>
      <c r="PFC83" s="12"/>
      <c r="PFD83" s="12"/>
      <c r="PFE83" s="12"/>
      <c r="PFF83" s="12"/>
      <c r="PFG83" s="12"/>
      <c r="PFH83" s="12"/>
      <c r="PFI83" s="12"/>
      <c r="PFJ83" s="12"/>
      <c r="PFK83" s="12"/>
      <c r="PFL83" s="11"/>
      <c r="PFM83" s="15"/>
      <c r="PFN83" s="13"/>
      <c r="PFO83" s="14"/>
      <c r="PFP83" s="14"/>
      <c r="PFQ83" s="12"/>
      <c r="PFR83" s="12"/>
      <c r="PFS83" s="12"/>
      <c r="PFT83" s="12"/>
      <c r="PFU83" s="12"/>
      <c r="PFV83" s="12"/>
      <c r="PFW83" s="12"/>
      <c r="PFX83" s="12"/>
      <c r="PFY83" s="12"/>
      <c r="PFZ83" s="12"/>
      <c r="PGA83" s="12"/>
      <c r="PGB83" s="12"/>
      <c r="PGC83" s="11"/>
      <c r="PGD83" s="15"/>
      <c r="PGE83" s="13"/>
      <c r="PGF83" s="14"/>
      <c r="PGG83" s="14"/>
      <c r="PGH83" s="12"/>
      <c r="PGI83" s="12"/>
      <c r="PGJ83" s="12"/>
      <c r="PGK83" s="12"/>
      <c r="PGL83" s="12"/>
      <c r="PGM83" s="12"/>
      <c r="PGN83" s="12"/>
      <c r="PGO83" s="12"/>
      <c r="PGP83" s="12"/>
      <c r="PGQ83" s="12"/>
      <c r="PGR83" s="12"/>
      <c r="PGS83" s="12"/>
      <c r="PGT83" s="11"/>
      <c r="PGU83" s="15"/>
      <c r="PGV83" s="13"/>
      <c r="PGW83" s="14"/>
      <c r="PGX83" s="14"/>
      <c r="PGY83" s="12"/>
      <c r="PGZ83" s="12"/>
      <c r="PHA83" s="12"/>
      <c r="PHB83" s="12"/>
      <c r="PHC83" s="12"/>
      <c r="PHD83" s="12"/>
      <c r="PHE83" s="12"/>
      <c r="PHF83" s="12"/>
      <c r="PHG83" s="12"/>
      <c r="PHH83" s="12"/>
      <c r="PHI83" s="12"/>
      <c r="PHJ83" s="12"/>
      <c r="PHK83" s="11"/>
      <c r="PHL83" s="15"/>
      <c r="PHM83" s="13"/>
      <c r="PHN83" s="14"/>
      <c r="PHO83" s="14"/>
      <c r="PHP83" s="12"/>
      <c r="PHQ83" s="12"/>
      <c r="PHR83" s="12"/>
      <c r="PHS83" s="12"/>
      <c r="PHT83" s="12"/>
      <c r="PHU83" s="12"/>
      <c r="PHV83" s="12"/>
      <c r="PHW83" s="12"/>
      <c r="PHX83" s="12"/>
      <c r="PHY83" s="12"/>
      <c r="PHZ83" s="12"/>
      <c r="PIA83" s="12"/>
      <c r="PIB83" s="11"/>
      <c r="PIC83" s="15"/>
      <c r="PID83" s="13"/>
      <c r="PIE83" s="14"/>
      <c r="PIF83" s="14"/>
      <c r="PIG83" s="12"/>
      <c r="PIH83" s="12"/>
      <c r="PII83" s="12"/>
      <c r="PIJ83" s="12"/>
      <c r="PIK83" s="12"/>
      <c r="PIL83" s="12"/>
      <c r="PIM83" s="12"/>
      <c r="PIN83" s="12"/>
      <c r="PIO83" s="12"/>
      <c r="PIP83" s="12"/>
      <c r="PIQ83" s="12"/>
      <c r="PIR83" s="12"/>
      <c r="PIS83" s="11"/>
      <c r="PIT83" s="15"/>
      <c r="PIU83" s="13"/>
      <c r="PIV83" s="14"/>
      <c r="PIW83" s="14"/>
      <c r="PIX83" s="12"/>
      <c r="PIY83" s="12"/>
      <c r="PIZ83" s="12"/>
      <c r="PJA83" s="12"/>
      <c r="PJB83" s="12"/>
      <c r="PJC83" s="12"/>
      <c r="PJD83" s="12"/>
      <c r="PJE83" s="12"/>
      <c r="PJF83" s="12"/>
      <c r="PJG83" s="12"/>
      <c r="PJH83" s="12"/>
      <c r="PJI83" s="12"/>
      <c r="PJJ83" s="11"/>
      <c r="PJK83" s="15"/>
      <c r="PJL83" s="13"/>
      <c r="PJM83" s="14"/>
      <c r="PJN83" s="14"/>
      <c r="PJO83" s="12"/>
      <c r="PJP83" s="12"/>
      <c r="PJQ83" s="12"/>
      <c r="PJR83" s="12"/>
      <c r="PJS83" s="12"/>
      <c r="PJT83" s="12"/>
      <c r="PJU83" s="12"/>
      <c r="PJV83" s="12"/>
      <c r="PJW83" s="12"/>
      <c r="PJX83" s="12"/>
      <c r="PJY83" s="12"/>
      <c r="PJZ83" s="12"/>
      <c r="PKA83" s="11"/>
      <c r="PKB83" s="15"/>
      <c r="PKC83" s="13"/>
      <c r="PKD83" s="14"/>
      <c r="PKE83" s="14"/>
      <c r="PKF83" s="12"/>
      <c r="PKG83" s="12"/>
      <c r="PKH83" s="12"/>
      <c r="PKI83" s="12"/>
      <c r="PKJ83" s="12"/>
      <c r="PKK83" s="12"/>
      <c r="PKL83" s="12"/>
      <c r="PKM83" s="12"/>
      <c r="PKN83" s="12"/>
      <c r="PKO83" s="12"/>
      <c r="PKP83" s="12"/>
      <c r="PKQ83" s="12"/>
      <c r="PKR83" s="11"/>
      <c r="PKS83" s="15"/>
      <c r="PKT83" s="13"/>
      <c r="PKU83" s="14"/>
      <c r="PKV83" s="14"/>
      <c r="PKW83" s="12"/>
      <c r="PKX83" s="12"/>
      <c r="PKY83" s="12"/>
      <c r="PKZ83" s="12"/>
      <c r="PLA83" s="12"/>
      <c r="PLB83" s="12"/>
      <c r="PLC83" s="12"/>
      <c r="PLD83" s="12"/>
      <c r="PLE83" s="12"/>
      <c r="PLF83" s="12"/>
      <c r="PLG83" s="12"/>
      <c r="PLH83" s="12"/>
      <c r="PLI83" s="11"/>
      <c r="PLJ83" s="15"/>
      <c r="PLK83" s="13"/>
      <c r="PLL83" s="14"/>
      <c r="PLM83" s="14"/>
      <c r="PLN83" s="12"/>
      <c r="PLO83" s="12"/>
      <c r="PLP83" s="12"/>
      <c r="PLQ83" s="12"/>
      <c r="PLR83" s="12"/>
      <c r="PLS83" s="12"/>
      <c r="PLT83" s="12"/>
      <c r="PLU83" s="12"/>
      <c r="PLV83" s="12"/>
      <c r="PLW83" s="12"/>
      <c r="PLX83" s="12"/>
      <c r="PLY83" s="12"/>
      <c r="PLZ83" s="11"/>
      <c r="PMA83" s="15"/>
      <c r="PMB83" s="13"/>
      <c r="PMC83" s="14"/>
      <c r="PMD83" s="14"/>
      <c r="PME83" s="12"/>
      <c r="PMF83" s="12"/>
      <c r="PMG83" s="12"/>
      <c r="PMH83" s="12"/>
      <c r="PMI83" s="12"/>
      <c r="PMJ83" s="12"/>
      <c r="PMK83" s="12"/>
      <c r="PML83" s="12"/>
      <c r="PMM83" s="12"/>
      <c r="PMN83" s="12"/>
      <c r="PMO83" s="12"/>
      <c r="PMP83" s="12"/>
      <c r="PMQ83" s="11"/>
      <c r="PMR83" s="15"/>
      <c r="PMS83" s="13"/>
      <c r="PMT83" s="14"/>
      <c r="PMU83" s="14"/>
      <c r="PMV83" s="12"/>
      <c r="PMW83" s="12"/>
      <c r="PMX83" s="12"/>
      <c r="PMY83" s="12"/>
      <c r="PMZ83" s="12"/>
      <c r="PNA83" s="12"/>
      <c r="PNB83" s="12"/>
      <c r="PNC83" s="12"/>
      <c r="PND83" s="12"/>
      <c r="PNE83" s="12"/>
      <c r="PNF83" s="12"/>
      <c r="PNG83" s="12"/>
      <c r="PNH83" s="11"/>
      <c r="PNI83" s="15"/>
      <c r="PNJ83" s="13"/>
      <c r="PNK83" s="14"/>
      <c r="PNL83" s="14"/>
      <c r="PNM83" s="12"/>
      <c r="PNN83" s="12"/>
      <c r="PNO83" s="12"/>
      <c r="PNP83" s="12"/>
      <c r="PNQ83" s="12"/>
      <c r="PNR83" s="12"/>
      <c r="PNS83" s="12"/>
      <c r="PNT83" s="12"/>
      <c r="PNU83" s="12"/>
      <c r="PNV83" s="12"/>
      <c r="PNW83" s="12"/>
      <c r="PNX83" s="12"/>
      <c r="PNY83" s="11"/>
      <c r="PNZ83" s="15"/>
      <c r="POA83" s="13"/>
      <c r="POB83" s="14"/>
      <c r="POC83" s="14"/>
      <c r="POD83" s="12"/>
      <c r="POE83" s="12"/>
      <c r="POF83" s="12"/>
      <c r="POG83" s="12"/>
      <c r="POH83" s="12"/>
      <c r="POI83" s="12"/>
      <c r="POJ83" s="12"/>
      <c r="POK83" s="12"/>
      <c r="POL83" s="12"/>
      <c r="POM83" s="12"/>
      <c r="PON83" s="12"/>
      <c r="POO83" s="12"/>
      <c r="POP83" s="11"/>
      <c r="POQ83" s="15"/>
      <c r="POR83" s="13"/>
      <c r="POS83" s="14"/>
      <c r="POT83" s="14"/>
      <c r="POU83" s="12"/>
      <c r="POV83" s="12"/>
      <c r="POW83" s="12"/>
      <c r="POX83" s="12"/>
      <c r="POY83" s="12"/>
      <c r="POZ83" s="12"/>
      <c r="PPA83" s="12"/>
      <c r="PPB83" s="12"/>
      <c r="PPC83" s="12"/>
      <c r="PPD83" s="12"/>
      <c r="PPE83" s="12"/>
      <c r="PPF83" s="12"/>
      <c r="PPG83" s="11"/>
      <c r="PPH83" s="15"/>
      <c r="PPI83" s="13"/>
      <c r="PPJ83" s="14"/>
      <c r="PPK83" s="14"/>
      <c r="PPL83" s="12"/>
      <c r="PPM83" s="12"/>
      <c r="PPN83" s="12"/>
      <c r="PPO83" s="12"/>
      <c r="PPP83" s="12"/>
      <c r="PPQ83" s="12"/>
      <c r="PPR83" s="12"/>
      <c r="PPS83" s="12"/>
      <c r="PPT83" s="12"/>
      <c r="PPU83" s="12"/>
      <c r="PPV83" s="12"/>
      <c r="PPW83" s="12"/>
      <c r="PPX83" s="11"/>
      <c r="PPY83" s="15"/>
      <c r="PPZ83" s="13"/>
      <c r="PQA83" s="14"/>
      <c r="PQB83" s="14"/>
      <c r="PQC83" s="12"/>
      <c r="PQD83" s="12"/>
      <c r="PQE83" s="12"/>
      <c r="PQF83" s="12"/>
      <c r="PQG83" s="12"/>
      <c r="PQH83" s="12"/>
      <c r="PQI83" s="12"/>
      <c r="PQJ83" s="12"/>
      <c r="PQK83" s="12"/>
      <c r="PQL83" s="12"/>
      <c r="PQM83" s="12"/>
      <c r="PQN83" s="12"/>
      <c r="PQO83" s="11"/>
      <c r="PQP83" s="15"/>
      <c r="PQQ83" s="13"/>
      <c r="PQR83" s="14"/>
      <c r="PQS83" s="14"/>
      <c r="PQT83" s="12"/>
      <c r="PQU83" s="12"/>
      <c r="PQV83" s="12"/>
      <c r="PQW83" s="12"/>
      <c r="PQX83" s="12"/>
      <c r="PQY83" s="12"/>
      <c r="PQZ83" s="12"/>
      <c r="PRA83" s="12"/>
      <c r="PRB83" s="12"/>
      <c r="PRC83" s="12"/>
      <c r="PRD83" s="12"/>
      <c r="PRE83" s="12"/>
      <c r="PRF83" s="11"/>
      <c r="PRG83" s="15"/>
      <c r="PRH83" s="13"/>
      <c r="PRI83" s="14"/>
      <c r="PRJ83" s="14"/>
      <c r="PRK83" s="12"/>
      <c r="PRL83" s="12"/>
      <c r="PRM83" s="12"/>
      <c r="PRN83" s="12"/>
      <c r="PRO83" s="12"/>
      <c r="PRP83" s="12"/>
      <c r="PRQ83" s="12"/>
      <c r="PRR83" s="12"/>
      <c r="PRS83" s="12"/>
      <c r="PRT83" s="12"/>
      <c r="PRU83" s="12"/>
      <c r="PRV83" s="12"/>
      <c r="PRW83" s="11"/>
      <c r="PRX83" s="15"/>
      <c r="PRY83" s="13"/>
      <c r="PRZ83" s="14"/>
      <c r="PSA83" s="14"/>
      <c r="PSB83" s="12"/>
      <c r="PSC83" s="12"/>
      <c r="PSD83" s="12"/>
      <c r="PSE83" s="12"/>
      <c r="PSF83" s="12"/>
      <c r="PSG83" s="12"/>
      <c r="PSH83" s="12"/>
      <c r="PSI83" s="12"/>
      <c r="PSJ83" s="12"/>
      <c r="PSK83" s="12"/>
      <c r="PSL83" s="12"/>
      <c r="PSM83" s="12"/>
      <c r="PSN83" s="11"/>
      <c r="PSO83" s="15"/>
      <c r="PSP83" s="13"/>
      <c r="PSQ83" s="14"/>
      <c r="PSR83" s="14"/>
      <c r="PSS83" s="12"/>
      <c r="PST83" s="12"/>
      <c r="PSU83" s="12"/>
      <c r="PSV83" s="12"/>
      <c r="PSW83" s="12"/>
      <c r="PSX83" s="12"/>
      <c r="PSY83" s="12"/>
      <c r="PSZ83" s="12"/>
      <c r="PTA83" s="12"/>
      <c r="PTB83" s="12"/>
      <c r="PTC83" s="12"/>
      <c r="PTD83" s="12"/>
      <c r="PTE83" s="11"/>
      <c r="PTF83" s="15"/>
      <c r="PTG83" s="13"/>
      <c r="PTH83" s="14"/>
      <c r="PTI83" s="14"/>
      <c r="PTJ83" s="12"/>
      <c r="PTK83" s="12"/>
      <c r="PTL83" s="12"/>
      <c r="PTM83" s="12"/>
      <c r="PTN83" s="12"/>
      <c r="PTO83" s="12"/>
      <c r="PTP83" s="12"/>
      <c r="PTQ83" s="12"/>
      <c r="PTR83" s="12"/>
      <c r="PTS83" s="12"/>
      <c r="PTT83" s="12"/>
      <c r="PTU83" s="12"/>
      <c r="PTV83" s="11"/>
      <c r="PTW83" s="15"/>
      <c r="PTX83" s="13"/>
      <c r="PTY83" s="14"/>
      <c r="PTZ83" s="14"/>
      <c r="PUA83" s="12"/>
      <c r="PUB83" s="12"/>
      <c r="PUC83" s="12"/>
      <c r="PUD83" s="12"/>
      <c r="PUE83" s="12"/>
      <c r="PUF83" s="12"/>
      <c r="PUG83" s="12"/>
      <c r="PUH83" s="12"/>
      <c r="PUI83" s="12"/>
      <c r="PUJ83" s="12"/>
      <c r="PUK83" s="12"/>
      <c r="PUL83" s="12"/>
      <c r="PUM83" s="11"/>
      <c r="PUN83" s="15"/>
      <c r="PUO83" s="13"/>
      <c r="PUP83" s="14"/>
      <c r="PUQ83" s="14"/>
      <c r="PUR83" s="12"/>
      <c r="PUS83" s="12"/>
      <c r="PUT83" s="12"/>
      <c r="PUU83" s="12"/>
      <c r="PUV83" s="12"/>
      <c r="PUW83" s="12"/>
      <c r="PUX83" s="12"/>
      <c r="PUY83" s="12"/>
      <c r="PUZ83" s="12"/>
      <c r="PVA83" s="12"/>
      <c r="PVB83" s="12"/>
      <c r="PVC83" s="12"/>
      <c r="PVD83" s="11"/>
      <c r="PVE83" s="15"/>
      <c r="PVF83" s="13"/>
      <c r="PVG83" s="14"/>
      <c r="PVH83" s="14"/>
      <c r="PVI83" s="12"/>
      <c r="PVJ83" s="12"/>
      <c r="PVK83" s="12"/>
      <c r="PVL83" s="12"/>
      <c r="PVM83" s="12"/>
      <c r="PVN83" s="12"/>
      <c r="PVO83" s="12"/>
      <c r="PVP83" s="12"/>
      <c r="PVQ83" s="12"/>
      <c r="PVR83" s="12"/>
      <c r="PVS83" s="12"/>
      <c r="PVT83" s="12"/>
      <c r="PVU83" s="11"/>
      <c r="PVV83" s="15"/>
      <c r="PVW83" s="13"/>
      <c r="PVX83" s="14"/>
      <c r="PVY83" s="14"/>
      <c r="PVZ83" s="12"/>
      <c r="PWA83" s="12"/>
      <c r="PWB83" s="12"/>
      <c r="PWC83" s="12"/>
      <c r="PWD83" s="12"/>
      <c r="PWE83" s="12"/>
      <c r="PWF83" s="12"/>
      <c r="PWG83" s="12"/>
      <c r="PWH83" s="12"/>
      <c r="PWI83" s="12"/>
      <c r="PWJ83" s="12"/>
      <c r="PWK83" s="12"/>
      <c r="PWL83" s="11"/>
      <c r="PWM83" s="15"/>
      <c r="PWN83" s="13"/>
      <c r="PWO83" s="14"/>
      <c r="PWP83" s="14"/>
      <c r="PWQ83" s="12"/>
      <c r="PWR83" s="12"/>
      <c r="PWS83" s="12"/>
      <c r="PWT83" s="12"/>
      <c r="PWU83" s="12"/>
      <c r="PWV83" s="12"/>
      <c r="PWW83" s="12"/>
      <c r="PWX83" s="12"/>
      <c r="PWY83" s="12"/>
      <c r="PWZ83" s="12"/>
      <c r="PXA83" s="12"/>
      <c r="PXB83" s="12"/>
      <c r="PXC83" s="11"/>
      <c r="PXD83" s="15"/>
      <c r="PXE83" s="13"/>
      <c r="PXF83" s="14"/>
      <c r="PXG83" s="14"/>
      <c r="PXH83" s="12"/>
      <c r="PXI83" s="12"/>
      <c r="PXJ83" s="12"/>
      <c r="PXK83" s="12"/>
      <c r="PXL83" s="12"/>
      <c r="PXM83" s="12"/>
      <c r="PXN83" s="12"/>
      <c r="PXO83" s="12"/>
      <c r="PXP83" s="12"/>
      <c r="PXQ83" s="12"/>
      <c r="PXR83" s="12"/>
      <c r="PXS83" s="12"/>
      <c r="PXT83" s="11"/>
      <c r="PXU83" s="15"/>
      <c r="PXV83" s="13"/>
      <c r="PXW83" s="14"/>
      <c r="PXX83" s="14"/>
      <c r="PXY83" s="12"/>
      <c r="PXZ83" s="12"/>
      <c r="PYA83" s="12"/>
      <c r="PYB83" s="12"/>
      <c r="PYC83" s="12"/>
      <c r="PYD83" s="12"/>
      <c r="PYE83" s="12"/>
      <c r="PYF83" s="12"/>
      <c r="PYG83" s="12"/>
      <c r="PYH83" s="12"/>
      <c r="PYI83" s="12"/>
      <c r="PYJ83" s="12"/>
      <c r="PYK83" s="11"/>
      <c r="PYL83" s="15"/>
      <c r="PYM83" s="13"/>
      <c r="PYN83" s="14"/>
      <c r="PYO83" s="14"/>
      <c r="PYP83" s="12"/>
      <c r="PYQ83" s="12"/>
      <c r="PYR83" s="12"/>
      <c r="PYS83" s="12"/>
      <c r="PYT83" s="12"/>
      <c r="PYU83" s="12"/>
      <c r="PYV83" s="12"/>
      <c r="PYW83" s="12"/>
      <c r="PYX83" s="12"/>
      <c r="PYY83" s="12"/>
      <c r="PYZ83" s="12"/>
      <c r="PZA83" s="12"/>
      <c r="PZB83" s="11"/>
      <c r="PZC83" s="15"/>
      <c r="PZD83" s="13"/>
      <c r="PZE83" s="14"/>
      <c r="PZF83" s="14"/>
      <c r="PZG83" s="12"/>
      <c r="PZH83" s="12"/>
      <c r="PZI83" s="12"/>
      <c r="PZJ83" s="12"/>
      <c r="PZK83" s="12"/>
      <c r="PZL83" s="12"/>
      <c r="PZM83" s="12"/>
      <c r="PZN83" s="12"/>
      <c r="PZO83" s="12"/>
      <c r="PZP83" s="12"/>
      <c r="PZQ83" s="12"/>
      <c r="PZR83" s="12"/>
      <c r="PZS83" s="11"/>
      <c r="PZT83" s="15"/>
      <c r="PZU83" s="13"/>
      <c r="PZV83" s="14"/>
      <c r="PZW83" s="14"/>
      <c r="PZX83" s="12"/>
      <c r="PZY83" s="12"/>
      <c r="PZZ83" s="12"/>
      <c r="QAA83" s="12"/>
      <c r="QAB83" s="12"/>
      <c r="QAC83" s="12"/>
      <c r="QAD83" s="12"/>
      <c r="QAE83" s="12"/>
      <c r="QAF83" s="12"/>
      <c r="QAG83" s="12"/>
      <c r="QAH83" s="12"/>
      <c r="QAI83" s="12"/>
      <c r="QAJ83" s="11"/>
      <c r="QAK83" s="15"/>
      <c r="QAL83" s="13"/>
      <c r="QAM83" s="14"/>
      <c r="QAN83" s="14"/>
      <c r="QAO83" s="12"/>
      <c r="QAP83" s="12"/>
      <c r="QAQ83" s="12"/>
      <c r="QAR83" s="12"/>
      <c r="QAS83" s="12"/>
      <c r="QAT83" s="12"/>
      <c r="QAU83" s="12"/>
      <c r="QAV83" s="12"/>
      <c r="QAW83" s="12"/>
      <c r="QAX83" s="12"/>
      <c r="QAY83" s="12"/>
      <c r="QAZ83" s="12"/>
      <c r="QBA83" s="11"/>
      <c r="QBB83" s="15"/>
      <c r="QBC83" s="13"/>
      <c r="QBD83" s="14"/>
      <c r="QBE83" s="14"/>
      <c r="QBF83" s="12"/>
      <c r="QBG83" s="12"/>
      <c r="QBH83" s="12"/>
      <c r="QBI83" s="12"/>
      <c r="QBJ83" s="12"/>
      <c r="QBK83" s="12"/>
      <c r="QBL83" s="12"/>
      <c r="QBM83" s="12"/>
      <c r="QBN83" s="12"/>
      <c r="QBO83" s="12"/>
      <c r="QBP83" s="12"/>
      <c r="QBQ83" s="12"/>
      <c r="QBR83" s="11"/>
      <c r="QBS83" s="15"/>
      <c r="QBT83" s="13"/>
      <c r="QBU83" s="14"/>
      <c r="QBV83" s="14"/>
      <c r="QBW83" s="12"/>
      <c r="QBX83" s="12"/>
      <c r="QBY83" s="12"/>
      <c r="QBZ83" s="12"/>
      <c r="QCA83" s="12"/>
      <c r="QCB83" s="12"/>
      <c r="QCC83" s="12"/>
      <c r="QCD83" s="12"/>
      <c r="QCE83" s="12"/>
      <c r="QCF83" s="12"/>
      <c r="QCG83" s="12"/>
      <c r="QCH83" s="12"/>
      <c r="QCI83" s="11"/>
      <c r="QCJ83" s="15"/>
      <c r="QCK83" s="13"/>
      <c r="QCL83" s="14"/>
      <c r="QCM83" s="14"/>
      <c r="QCN83" s="12"/>
      <c r="QCO83" s="12"/>
      <c r="QCP83" s="12"/>
      <c r="QCQ83" s="12"/>
      <c r="QCR83" s="12"/>
      <c r="QCS83" s="12"/>
      <c r="QCT83" s="12"/>
      <c r="QCU83" s="12"/>
      <c r="QCV83" s="12"/>
      <c r="QCW83" s="12"/>
      <c r="QCX83" s="12"/>
      <c r="QCY83" s="12"/>
      <c r="QCZ83" s="11"/>
      <c r="QDA83" s="15"/>
      <c r="QDB83" s="13"/>
      <c r="QDC83" s="14"/>
      <c r="QDD83" s="14"/>
      <c r="QDE83" s="12"/>
      <c r="QDF83" s="12"/>
      <c r="QDG83" s="12"/>
      <c r="QDH83" s="12"/>
      <c r="QDI83" s="12"/>
      <c r="QDJ83" s="12"/>
      <c r="QDK83" s="12"/>
      <c r="QDL83" s="12"/>
      <c r="QDM83" s="12"/>
      <c r="QDN83" s="12"/>
      <c r="QDO83" s="12"/>
      <c r="QDP83" s="12"/>
      <c r="QDQ83" s="11"/>
      <c r="QDR83" s="15"/>
      <c r="QDS83" s="13"/>
      <c r="QDT83" s="14"/>
      <c r="QDU83" s="14"/>
      <c r="QDV83" s="12"/>
      <c r="QDW83" s="12"/>
      <c r="QDX83" s="12"/>
      <c r="QDY83" s="12"/>
      <c r="QDZ83" s="12"/>
      <c r="QEA83" s="12"/>
      <c r="QEB83" s="12"/>
      <c r="QEC83" s="12"/>
      <c r="QED83" s="12"/>
      <c r="QEE83" s="12"/>
      <c r="QEF83" s="12"/>
      <c r="QEG83" s="12"/>
      <c r="QEH83" s="11"/>
      <c r="QEI83" s="15"/>
      <c r="QEJ83" s="13"/>
      <c r="QEK83" s="14"/>
      <c r="QEL83" s="14"/>
      <c r="QEM83" s="12"/>
      <c r="QEN83" s="12"/>
      <c r="QEO83" s="12"/>
      <c r="QEP83" s="12"/>
      <c r="QEQ83" s="12"/>
      <c r="QER83" s="12"/>
      <c r="QES83" s="12"/>
      <c r="QET83" s="12"/>
      <c r="QEU83" s="12"/>
      <c r="QEV83" s="12"/>
      <c r="QEW83" s="12"/>
      <c r="QEX83" s="12"/>
      <c r="QEY83" s="11"/>
      <c r="QEZ83" s="15"/>
      <c r="QFA83" s="13"/>
      <c r="QFB83" s="14"/>
      <c r="QFC83" s="14"/>
      <c r="QFD83" s="12"/>
      <c r="QFE83" s="12"/>
      <c r="QFF83" s="12"/>
      <c r="QFG83" s="12"/>
      <c r="QFH83" s="12"/>
      <c r="QFI83" s="12"/>
      <c r="QFJ83" s="12"/>
      <c r="QFK83" s="12"/>
      <c r="QFL83" s="12"/>
      <c r="QFM83" s="12"/>
      <c r="QFN83" s="12"/>
      <c r="QFO83" s="12"/>
      <c r="QFP83" s="11"/>
      <c r="QFQ83" s="15"/>
      <c r="QFR83" s="13"/>
      <c r="QFS83" s="14"/>
      <c r="QFT83" s="14"/>
      <c r="QFU83" s="12"/>
      <c r="QFV83" s="12"/>
      <c r="QFW83" s="12"/>
      <c r="QFX83" s="12"/>
      <c r="QFY83" s="12"/>
      <c r="QFZ83" s="12"/>
      <c r="QGA83" s="12"/>
      <c r="QGB83" s="12"/>
      <c r="QGC83" s="12"/>
      <c r="QGD83" s="12"/>
      <c r="QGE83" s="12"/>
      <c r="QGF83" s="12"/>
      <c r="QGG83" s="11"/>
      <c r="QGH83" s="15"/>
      <c r="QGI83" s="13"/>
      <c r="QGJ83" s="14"/>
      <c r="QGK83" s="14"/>
      <c r="QGL83" s="12"/>
      <c r="QGM83" s="12"/>
      <c r="QGN83" s="12"/>
      <c r="QGO83" s="12"/>
      <c r="QGP83" s="12"/>
      <c r="QGQ83" s="12"/>
      <c r="QGR83" s="12"/>
      <c r="QGS83" s="12"/>
      <c r="QGT83" s="12"/>
      <c r="QGU83" s="12"/>
      <c r="QGV83" s="12"/>
      <c r="QGW83" s="12"/>
      <c r="QGX83" s="11"/>
      <c r="QGY83" s="15"/>
      <c r="QGZ83" s="13"/>
      <c r="QHA83" s="14"/>
      <c r="QHB83" s="14"/>
      <c r="QHC83" s="12"/>
      <c r="QHD83" s="12"/>
      <c r="QHE83" s="12"/>
      <c r="QHF83" s="12"/>
      <c r="QHG83" s="12"/>
      <c r="QHH83" s="12"/>
      <c r="QHI83" s="12"/>
      <c r="QHJ83" s="12"/>
      <c r="QHK83" s="12"/>
      <c r="QHL83" s="12"/>
      <c r="QHM83" s="12"/>
      <c r="QHN83" s="12"/>
      <c r="QHO83" s="11"/>
      <c r="QHP83" s="15"/>
      <c r="QHQ83" s="13"/>
      <c r="QHR83" s="14"/>
      <c r="QHS83" s="14"/>
      <c r="QHT83" s="12"/>
      <c r="QHU83" s="12"/>
      <c r="QHV83" s="12"/>
      <c r="QHW83" s="12"/>
      <c r="QHX83" s="12"/>
      <c r="QHY83" s="12"/>
      <c r="QHZ83" s="12"/>
      <c r="QIA83" s="12"/>
      <c r="QIB83" s="12"/>
      <c r="QIC83" s="12"/>
      <c r="QID83" s="12"/>
      <c r="QIE83" s="12"/>
      <c r="QIF83" s="11"/>
      <c r="QIG83" s="15"/>
      <c r="QIH83" s="13"/>
      <c r="QII83" s="14"/>
      <c r="QIJ83" s="14"/>
      <c r="QIK83" s="12"/>
      <c r="QIL83" s="12"/>
      <c r="QIM83" s="12"/>
      <c r="QIN83" s="12"/>
      <c r="QIO83" s="12"/>
      <c r="QIP83" s="12"/>
      <c r="QIQ83" s="12"/>
      <c r="QIR83" s="12"/>
      <c r="QIS83" s="12"/>
      <c r="QIT83" s="12"/>
      <c r="QIU83" s="12"/>
      <c r="QIV83" s="12"/>
      <c r="QIW83" s="11"/>
      <c r="QIX83" s="15"/>
      <c r="QIY83" s="13"/>
      <c r="QIZ83" s="14"/>
      <c r="QJA83" s="14"/>
      <c r="QJB83" s="12"/>
      <c r="QJC83" s="12"/>
      <c r="QJD83" s="12"/>
      <c r="QJE83" s="12"/>
      <c r="QJF83" s="12"/>
      <c r="QJG83" s="12"/>
      <c r="QJH83" s="12"/>
      <c r="QJI83" s="12"/>
      <c r="QJJ83" s="12"/>
      <c r="QJK83" s="12"/>
      <c r="QJL83" s="12"/>
      <c r="QJM83" s="12"/>
      <c r="QJN83" s="11"/>
      <c r="QJO83" s="15"/>
      <c r="QJP83" s="13"/>
      <c r="QJQ83" s="14"/>
      <c r="QJR83" s="14"/>
      <c r="QJS83" s="12"/>
      <c r="QJT83" s="12"/>
      <c r="QJU83" s="12"/>
      <c r="QJV83" s="12"/>
      <c r="QJW83" s="12"/>
      <c r="QJX83" s="12"/>
      <c r="QJY83" s="12"/>
      <c r="QJZ83" s="12"/>
      <c r="QKA83" s="12"/>
      <c r="QKB83" s="12"/>
      <c r="QKC83" s="12"/>
      <c r="QKD83" s="12"/>
      <c r="QKE83" s="11"/>
      <c r="QKF83" s="15"/>
      <c r="QKG83" s="13"/>
      <c r="QKH83" s="14"/>
      <c r="QKI83" s="14"/>
      <c r="QKJ83" s="12"/>
      <c r="QKK83" s="12"/>
      <c r="QKL83" s="12"/>
      <c r="QKM83" s="12"/>
      <c r="QKN83" s="12"/>
      <c r="QKO83" s="12"/>
      <c r="QKP83" s="12"/>
      <c r="QKQ83" s="12"/>
      <c r="QKR83" s="12"/>
      <c r="QKS83" s="12"/>
      <c r="QKT83" s="12"/>
      <c r="QKU83" s="12"/>
      <c r="QKV83" s="11"/>
      <c r="QKW83" s="15"/>
      <c r="QKX83" s="13"/>
      <c r="QKY83" s="14"/>
      <c r="QKZ83" s="14"/>
      <c r="QLA83" s="12"/>
      <c r="QLB83" s="12"/>
      <c r="QLC83" s="12"/>
      <c r="QLD83" s="12"/>
      <c r="QLE83" s="12"/>
      <c r="QLF83" s="12"/>
      <c r="QLG83" s="12"/>
      <c r="QLH83" s="12"/>
      <c r="QLI83" s="12"/>
      <c r="QLJ83" s="12"/>
      <c r="QLK83" s="12"/>
      <c r="QLL83" s="12"/>
      <c r="QLM83" s="11"/>
      <c r="QLN83" s="15"/>
      <c r="QLO83" s="13"/>
      <c r="QLP83" s="14"/>
      <c r="QLQ83" s="14"/>
      <c r="QLR83" s="12"/>
      <c r="QLS83" s="12"/>
      <c r="QLT83" s="12"/>
      <c r="QLU83" s="12"/>
      <c r="QLV83" s="12"/>
      <c r="QLW83" s="12"/>
      <c r="QLX83" s="12"/>
      <c r="QLY83" s="12"/>
      <c r="QLZ83" s="12"/>
      <c r="QMA83" s="12"/>
      <c r="QMB83" s="12"/>
      <c r="QMC83" s="12"/>
      <c r="QMD83" s="11"/>
      <c r="QME83" s="15"/>
      <c r="QMF83" s="13"/>
      <c r="QMG83" s="14"/>
      <c r="QMH83" s="14"/>
      <c r="QMI83" s="12"/>
      <c r="QMJ83" s="12"/>
      <c r="QMK83" s="12"/>
      <c r="QML83" s="12"/>
      <c r="QMM83" s="12"/>
      <c r="QMN83" s="12"/>
      <c r="QMO83" s="12"/>
      <c r="QMP83" s="12"/>
      <c r="QMQ83" s="12"/>
      <c r="QMR83" s="12"/>
      <c r="QMS83" s="12"/>
      <c r="QMT83" s="12"/>
      <c r="QMU83" s="11"/>
      <c r="QMV83" s="15"/>
      <c r="QMW83" s="13"/>
      <c r="QMX83" s="14"/>
      <c r="QMY83" s="14"/>
      <c r="QMZ83" s="12"/>
      <c r="QNA83" s="12"/>
      <c r="QNB83" s="12"/>
      <c r="QNC83" s="12"/>
      <c r="QND83" s="12"/>
      <c r="QNE83" s="12"/>
      <c r="QNF83" s="12"/>
      <c r="QNG83" s="12"/>
      <c r="QNH83" s="12"/>
      <c r="QNI83" s="12"/>
      <c r="QNJ83" s="12"/>
      <c r="QNK83" s="12"/>
      <c r="QNL83" s="11"/>
      <c r="QNM83" s="15"/>
      <c r="QNN83" s="13"/>
      <c r="QNO83" s="14"/>
      <c r="QNP83" s="14"/>
      <c r="QNQ83" s="12"/>
      <c r="QNR83" s="12"/>
      <c r="QNS83" s="12"/>
      <c r="QNT83" s="12"/>
      <c r="QNU83" s="12"/>
      <c r="QNV83" s="12"/>
      <c r="QNW83" s="12"/>
      <c r="QNX83" s="12"/>
      <c r="QNY83" s="12"/>
      <c r="QNZ83" s="12"/>
      <c r="QOA83" s="12"/>
      <c r="QOB83" s="12"/>
      <c r="QOC83" s="11"/>
      <c r="QOD83" s="15"/>
      <c r="QOE83" s="13"/>
      <c r="QOF83" s="14"/>
      <c r="QOG83" s="14"/>
      <c r="QOH83" s="12"/>
      <c r="QOI83" s="12"/>
      <c r="QOJ83" s="12"/>
      <c r="QOK83" s="12"/>
      <c r="QOL83" s="12"/>
      <c r="QOM83" s="12"/>
      <c r="QON83" s="12"/>
      <c r="QOO83" s="12"/>
      <c r="QOP83" s="12"/>
      <c r="QOQ83" s="12"/>
      <c r="QOR83" s="12"/>
      <c r="QOS83" s="12"/>
      <c r="QOT83" s="11"/>
      <c r="QOU83" s="15"/>
      <c r="QOV83" s="13"/>
      <c r="QOW83" s="14"/>
      <c r="QOX83" s="14"/>
      <c r="QOY83" s="12"/>
      <c r="QOZ83" s="12"/>
      <c r="QPA83" s="12"/>
      <c r="QPB83" s="12"/>
      <c r="QPC83" s="12"/>
      <c r="QPD83" s="12"/>
      <c r="QPE83" s="12"/>
      <c r="QPF83" s="12"/>
      <c r="QPG83" s="12"/>
      <c r="QPH83" s="12"/>
      <c r="QPI83" s="12"/>
      <c r="QPJ83" s="12"/>
      <c r="QPK83" s="11"/>
      <c r="QPL83" s="15"/>
      <c r="QPM83" s="13"/>
      <c r="QPN83" s="14"/>
      <c r="QPO83" s="14"/>
      <c r="QPP83" s="12"/>
      <c r="QPQ83" s="12"/>
      <c r="QPR83" s="12"/>
      <c r="QPS83" s="12"/>
      <c r="QPT83" s="12"/>
      <c r="QPU83" s="12"/>
      <c r="QPV83" s="12"/>
      <c r="QPW83" s="12"/>
      <c r="QPX83" s="12"/>
      <c r="QPY83" s="12"/>
      <c r="QPZ83" s="12"/>
      <c r="QQA83" s="12"/>
      <c r="QQB83" s="11"/>
      <c r="QQC83" s="15"/>
      <c r="QQD83" s="13"/>
      <c r="QQE83" s="14"/>
      <c r="QQF83" s="14"/>
      <c r="QQG83" s="12"/>
      <c r="QQH83" s="12"/>
      <c r="QQI83" s="12"/>
      <c r="QQJ83" s="12"/>
      <c r="QQK83" s="12"/>
      <c r="QQL83" s="12"/>
      <c r="QQM83" s="12"/>
      <c r="QQN83" s="12"/>
      <c r="QQO83" s="12"/>
      <c r="QQP83" s="12"/>
      <c r="QQQ83" s="12"/>
      <c r="QQR83" s="12"/>
      <c r="QQS83" s="11"/>
      <c r="QQT83" s="15"/>
      <c r="QQU83" s="13"/>
      <c r="QQV83" s="14"/>
      <c r="QQW83" s="14"/>
      <c r="QQX83" s="12"/>
      <c r="QQY83" s="12"/>
      <c r="QQZ83" s="12"/>
      <c r="QRA83" s="12"/>
      <c r="QRB83" s="12"/>
      <c r="QRC83" s="12"/>
      <c r="QRD83" s="12"/>
      <c r="QRE83" s="12"/>
      <c r="QRF83" s="12"/>
      <c r="QRG83" s="12"/>
      <c r="QRH83" s="12"/>
      <c r="QRI83" s="12"/>
      <c r="QRJ83" s="11"/>
      <c r="QRK83" s="15"/>
      <c r="QRL83" s="13"/>
      <c r="QRM83" s="14"/>
      <c r="QRN83" s="14"/>
      <c r="QRO83" s="12"/>
      <c r="QRP83" s="12"/>
      <c r="QRQ83" s="12"/>
      <c r="QRR83" s="12"/>
      <c r="QRS83" s="12"/>
      <c r="QRT83" s="12"/>
      <c r="QRU83" s="12"/>
      <c r="QRV83" s="12"/>
      <c r="QRW83" s="12"/>
      <c r="QRX83" s="12"/>
      <c r="QRY83" s="12"/>
      <c r="QRZ83" s="12"/>
      <c r="QSA83" s="11"/>
      <c r="QSB83" s="15"/>
      <c r="QSC83" s="13"/>
      <c r="QSD83" s="14"/>
      <c r="QSE83" s="14"/>
      <c r="QSF83" s="12"/>
      <c r="QSG83" s="12"/>
      <c r="QSH83" s="12"/>
      <c r="QSI83" s="12"/>
      <c r="QSJ83" s="12"/>
      <c r="QSK83" s="12"/>
      <c r="QSL83" s="12"/>
      <c r="QSM83" s="12"/>
      <c r="QSN83" s="12"/>
      <c r="QSO83" s="12"/>
      <c r="QSP83" s="12"/>
      <c r="QSQ83" s="12"/>
      <c r="QSR83" s="11"/>
      <c r="QSS83" s="15"/>
      <c r="QST83" s="13"/>
      <c r="QSU83" s="14"/>
      <c r="QSV83" s="14"/>
      <c r="QSW83" s="12"/>
      <c r="QSX83" s="12"/>
      <c r="QSY83" s="12"/>
      <c r="QSZ83" s="12"/>
      <c r="QTA83" s="12"/>
      <c r="QTB83" s="12"/>
      <c r="QTC83" s="12"/>
      <c r="QTD83" s="12"/>
      <c r="QTE83" s="12"/>
      <c r="QTF83" s="12"/>
      <c r="QTG83" s="12"/>
      <c r="QTH83" s="12"/>
      <c r="QTI83" s="11"/>
      <c r="QTJ83" s="15"/>
      <c r="QTK83" s="13"/>
      <c r="QTL83" s="14"/>
      <c r="QTM83" s="14"/>
      <c r="QTN83" s="12"/>
      <c r="QTO83" s="12"/>
      <c r="QTP83" s="12"/>
      <c r="QTQ83" s="12"/>
      <c r="QTR83" s="12"/>
      <c r="QTS83" s="12"/>
      <c r="QTT83" s="12"/>
      <c r="QTU83" s="12"/>
      <c r="QTV83" s="12"/>
      <c r="QTW83" s="12"/>
      <c r="QTX83" s="12"/>
      <c r="QTY83" s="12"/>
      <c r="QTZ83" s="11"/>
      <c r="QUA83" s="15"/>
      <c r="QUB83" s="13"/>
      <c r="QUC83" s="14"/>
      <c r="QUD83" s="14"/>
      <c r="QUE83" s="12"/>
      <c r="QUF83" s="12"/>
      <c r="QUG83" s="12"/>
      <c r="QUH83" s="12"/>
      <c r="QUI83" s="12"/>
      <c r="QUJ83" s="12"/>
      <c r="QUK83" s="12"/>
      <c r="QUL83" s="12"/>
      <c r="QUM83" s="12"/>
      <c r="QUN83" s="12"/>
      <c r="QUO83" s="12"/>
      <c r="QUP83" s="12"/>
      <c r="QUQ83" s="11"/>
      <c r="QUR83" s="15"/>
      <c r="QUS83" s="13"/>
      <c r="QUT83" s="14"/>
      <c r="QUU83" s="14"/>
      <c r="QUV83" s="12"/>
      <c r="QUW83" s="12"/>
      <c r="QUX83" s="12"/>
      <c r="QUY83" s="12"/>
      <c r="QUZ83" s="12"/>
      <c r="QVA83" s="12"/>
      <c r="QVB83" s="12"/>
      <c r="QVC83" s="12"/>
      <c r="QVD83" s="12"/>
      <c r="QVE83" s="12"/>
      <c r="QVF83" s="12"/>
      <c r="QVG83" s="12"/>
      <c r="QVH83" s="11"/>
      <c r="QVI83" s="15"/>
      <c r="QVJ83" s="13"/>
      <c r="QVK83" s="14"/>
      <c r="QVL83" s="14"/>
      <c r="QVM83" s="12"/>
      <c r="QVN83" s="12"/>
      <c r="QVO83" s="12"/>
      <c r="QVP83" s="12"/>
      <c r="QVQ83" s="12"/>
      <c r="QVR83" s="12"/>
      <c r="QVS83" s="12"/>
      <c r="QVT83" s="12"/>
      <c r="QVU83" s="12"/>
      <c r="QVV83" s="12"/>
      <c r="QVW83" s="12"/>
      <c r="QVX83" s="12"/>
      <c r="QVY83" s="11"/>
      <c r="QVZ83" s="15"/>
      <c r="QWA83" s="13"/>
      <c r="QWB83" s="14"/>
      <c r="QWC83" s="14"/>
      <c r="QWD83" s="12"/>
      <c r="QWE83" s="12"/>
      <c r="QWF83" s="12"/>
      <c r="QWG83" s="12"/>
      <c r="QWH83" s="12"/>
      <c r="QWI83" s="12"/>
      <c r="QWJ83" s="12"/>
      <c r="QWK83" s="12"/>
      <c r="QWL83" s="12"/>
      <c r="QWM83" s="12"/>
      <c r="QWN83" s="12"/>
      <c r="QWO83" s="12"/>
      <c r="QWP83" s="11"/>
      <c r="QWQ83" s="15"/>
      <c r="QWR83" s="13"/>
      <c r="QWS83" s="14"/>
      <c r="QWT83" s="14"/>
      <c r="QWU83" s="12"/>
      <c r="QWV83" s="12"/>
      <c r="QWW83" s="12"/>
      <c r="QWX83" s="12"/>
      <c r="QWY83" s="12"/>
      <c r="QWZ83" s="12"/>
      <c r="QXA83" s="12"/>
      <c r="QXB83" s="12"/>
      <c r="QXC83" s="12"/>
      <c r="QXD83" s="12"/>
      <c r="QXE83" s="12"/>
      <c r="QXF83" s="12"/>
      <c r="QXG83" s="11"/>
      <c r="QXH83" s="15"/>
      <c r="QXI83" s="13"/>
      <c r="QXJ83" s="14"/>
      <c r="QXK83" s="14"/>
      <c r="QXL83" s="12"/>
      <c r="QXM83" s="12"/>
      <c r="QXN83" s="12"/>
      <c r="QXO83" s="12"/>
      <c r="QXP83" s="12"/>
      <c r="QXQ83" s="12"/>
      <c r="QXR83" s="12"/>
      <c r="QXS83" s="12"/>
      <c r="QXT83" s="12"/>
      <c r="QXU83" s="12"/>
      <c r="QXV83" s="12"/>
      <c r="QXW83" s="12"/>
      <c r="QXX83" s="11"/>
      <c r="QXY83" s="15"/>
      <c r="QXZ83" s="13"/>
      <c r="QYA83" s="14"/>
      <c r="QYB83" s="14"/>
      <c r="QYC83" s="12"/>
      <c r="QYD83" s="12"/>
      <c r="QYE83" s="12"/>
      <c r="QYF83" s="12"/>
      <c r="QYG83" s="12"/>
      <c r="QYH83" s="12"/>
      <c r="QYI83" s="12"/>
      <c r="QYJ83" s="12"/>
      <c r="QYK83" s="12"/>
      <c r="QYL83" s="12"/>
      <c r="QYM83" s="12"/>
      <c r="QYN83" s="12"/>
      <c r="QYO83" s="11"/>
      <c r="QYP83" s="15"/>
      <c r="QYQ83" s="13"/>
      <c r="QYR83" s="14"/>
      <c r="QYS83" s="14"/>
      <c r="QYT83" s="12"/>
      <c r="QYU83" s="12"/>
      <c r="QYV83" s="12"/>
      <c r="QYW83" s="12"/>
      <c r="QYX83" s="12"/>
      <c r="QYY83" s="12"/>
      <c r="QYZ83" s="12"/>
      <c r="QZA83" s="12"/>
      <c r="QZB83" s="12"/>
      <c r="QZC83" s="12"/>
      <c r="QZD83" s="12"/>
      <c r="QZE83" s="12"/>
      <c r="QZF83" s="11"/>
      <c r="QZG83" s="15"/>
      <c r="QZH83" s="13"/>
      <c r="QZI83" s="14"/>
      <c r="QZJ83" s="14"/>
      <c r="QZK83" s="12"/>
      <c r="QZL83" s="12"/>
      <c r="QZM83" s="12"/>
      <c r="QZN83" s="12"/>
      <c r="QZO83" s="12"/>
      <c r="QZP83" s="12"/>
      <c r="QZQ83" s="12"/>
      <c r="QZR83" s="12"/>
      <c r="QZS83" s="12"/>
      <c r="QZT83" s="12"/>
      <c r="QZU83" s="12"/>
      <c r="QZV83" s="12"/>
      <c r="QZW83" s="11"/>
      <c r="QZX83" s="15"/>
      <c r="QZY83" s="13"/>
      <c r="QZZ83" s="14"/>
      <c r="RAA83" s="14"/>
      <c r="RAB83" s="12"/>
      <c r="RAC83" s="12"/>
      <c r="RAD83" s="12"/>
      <c r="RAE83" s="12"/>
      <c r="RAF83" s="12"/>
      <c r="RAG83" s="12"/>
      <c r="RAH83" s="12"/>
      <c r="RAI83" s="12"/>
      <c r="RAJ83" s="12"/>
      <c r="RAK83" s="12"/>
      <c r="RAL83" s="12"/>
      <c r="RAM83" s="12"/>
      <c r="RAN83" s="11"/>
      <c r="RAO83" s="15"/>
      <c r="RAP83" s="13"/>
      <c r="RAQ83" s="14"/>
      <c r="RAR83" s="14"/>
      <c r="RAS83" s="12"/>
      <c r="RAT83" s="12"/>
      <c r="RAU83" s="12"/>
      <c r="RAV83" s="12"/>
      <c r="RAW83" s="12"/>
      <c r="RAX83" s="12"/>
      <c r="RAY83" s="12"/>
      <c r="RAZ83" s="12"/>
      <c r="RBA83" s="12"/>
      <c r="RBB83" s="12"/>
      <c r="RBC83" s="12"/>
      <c r="RBD83" s="12"/>
      <c r="RBE83" s="11"/>
      <c r="RBF83" s="15"/>
      <c r="RBG83" s="13"/>
      <c r="RBH83" s="14"/>
      <c r="RBI83" s="14"/>
      <c r="RBJ83" s="12"/>
      <c r="RBK83" s="12"/>
      <c r="RBL83" s="12"/>
      <c r="RBM83" s="12"/>
      <c r="RBN83" s="12"/>
      <c r="RBO83" s="12"/>
      <c r="RBP83" s="12"/>
      <c r="RBQ83" s="12"/>
      <c r="RBR83" s="12"/>
      <c r="RBS83" s="12"/>
      <c r="RBT83" s="12"/>
      <c r="RBU83" s="12"/>
      <c r="RBV83" s="11"/>
      <c r="RBW83" s="15"/>
      <c r="RBX83" s="13"/>
      <c r="RBY83" s="14"/>
      <c r="RBZ83" s="14"/>
      <c r="RCA83" s="12"/>
      <c r="RCB83" s="12"/>
      <c r="RCC83" s="12"/>
      <c r="RCD83" s="12"/>
      <c r="RCE83" s="12"/>
      <c r="RCF83" s="12"/>
      <c r="RCG83" s="12"/>
      <c r="RCH83" s="12"/>
      <c r="RCI83" s="12"/>
      <c r="RCJ83" s="12"/>
      <c r="RCK83" s="12"/>
      <c r="RCL83" s="12"/>
      <c r="RCM83" s="11"/>
      <c r="RCN83" s="15"/>
      <c r="RCO83" s="13"/>
      <c r="RCP83" s="14"/>
      <c r="RCQ83" s="14"/>
      <c r="RCR83" s="12"/>
      <c r="RCS83" s="12"/>
      <c r="RCT83" s="12"/>
      <c r="RCU83" s="12"/>
      <c r="RCV83" s="12"/>
      <c r="RCW83" s="12"/>
      <c r="RCX83" s="12"/>
      <c r="RCY83" s="12"/>
      <c r="RCZ83" s="12"/>
      <c r="RDA83" s="12"/>
      <c r="RDB83" s="12"/>
      <c r="RDC83" s="12"/>
      <c r="RDD83" s="11"/>
      <c r="RDE83" s="15"/>
      <c r="RDF83" s="13"/>
      <c r="RDG83" s="14"/>
      <c r="RDH83" s="14"/>
      <c r="RDI83" s="12"/>
      <c r="RDJ83" s="12"/>
      <c r="RDK83" s="12"/>
      <c r="RDL83" s="12"/>
      <c r="RDM83" s="12"/>
      <c r="RDN83" s="12"/>
      <c r="RDO83" s="12"/>
      <c r="RDP83" s="12"/>
      <c r="RDQ83" s="12"/>
      <c r="RDR83" s="12"/>
      <c r="RDS83" s="12"/>
      <c r="RDT83" s="12"/>
      <c r="RDU83" s="11"/>
      <c r="RDV83" s="15"/>
      <c r="RDW83" s="13"/>
      <c r="RDX83" s="14"/>
      <c r="RDY83" s="14"/>
      <c r="RDZ83" s="12"/>
      <c r="REA83" s="12"/>
      <c r="REB83" s="12"/>
      <c r="REC83" s="12"/>
      <c r="RED83" s="12"/>
      <c r="REE83" s="12"/>
      <c r="REF83" s="12"/>
      <c r="REG83" s="12"/>
      <c r="REH83" s="12"/>
      <c r="REI83" s="12"/>
      <c r="REJ83" s="12"/>
      <c r="REK83" s="12"/>
      <c r="REL83" s="11"/>
      <c r="REM83" s="15"/>
      <c r="REN83" s="13"/>
      <c r="REO83" s="14"/>
      <c r="REP83" s="14"/>
      <c r="REQ83" s="12"/>
      <c r="RER83" s="12"/>
      <c r="RES83" s="12"/>
      <c r="RET83" s="12"/>
      <c r="REU83" s="12"/>
      <c r="REV83" s="12"/>
      <c r="REW83" s="12"/>
      <c r="REX83" s="12"/>
      <c r="REY83" s="12"/>
      <c r="REZ83" s="12"/>
      <c r="RFA83" s="12"/>
      <c r="RFB83" s="12"/>
      <c r="RFC83" s="11"/>
      <c r="RFD83" s="15"/>
      <c r="RFE83" s="13"/>
      <c r="RFF83" s="14"/>
      <c r="RFG83" s="14"/>
      <c r="RFH83" s="12"/>
      <c r="RFI83" s="12"/>
      <c r="RFJ83" s="12"/>
      <c r="RFK83" s="12"/>
      <c r="RFL83" s="12"/>
      <c r="RFM83" s="12"/>
      <c r="RFN83" s="12"/>
      <c r="RFO83" s="12"/>
      <c r="RFP83" s="12"/>
      <c r="RFQ83" s="12"/>
      <c r="RFR83" s="12"/>
      <c r="RFS83" s="12"/>
      <c r="RFT83" s="11"/>
      <c r="RFU83" s="15"/>
      <c r="RFV83" s="13"/>
      <c r="RFW83" s="14"/>
      <c r="RFX83" s="14"/>
      <c r="RFY83" s="12"/>
      <c r="RFZ83" s="12"/>
      <c r="RGA83" s="12"/>
      <c r="RGB83" s="12"/>
      <c r="RGC83" s="12"/>
      <c r="RGD83" s="12"/>
      <c r="RGE83" s="12"/>
      <c r="RGF83" s="12"/>
      <c r="RGG83" s="12"/>
      <c r="RGH83" s="12"/>
      <c r="RGI83" s="12"/>
      <c r="RGJ83" s="12"/>
      <c r="RGK83" s="11"/>
      <c r="RGL83" s="15"/>
      <c r="RGM83" s="13"/>
      <c r="RGN83" s="14"/>
      <c r="RGO83" s="14"/>
      <c r="RGP83" s="12"/>
      <c r="RGQ83" s="12"/>
      <c r="RGR83" s="12"/>
      <c r="RGS83" s="12"/>
      <c r="RGT83" s="12"/>
      <c r="RGU83" s="12"/>
      <c r="RGV83" s="12"/>
      <c r="RGW83" s="12"/>
      <c r="RGX83" s="12"/>
      <c r="RGY83" s="12"/>
      <c r="RGZ83" s="12"/>
      <c r="RHA83" s="12"/>
      <c r="RHB83" s="11"/>
      <c r="RHC83" s="15"/>
      <c r="RHD83" s="13"/>
      <c r="RHE83" s="14"/>
      <c r="RHF83" s="14"/>
      <c r="RHG83" s="12"/>
      <c r="RHH83" s="12"/>
      <c r="RHI83" s="12"/>
      <c r="RHJ83" s="12"/>
      <c r="RHK83" s="12"/>
      <c r="RHL83" s="12"/>
      <c r="RHM83" s="12"/>
      <c r="RHN83" s="12"/>
      <c r="RHO83" s="12"/>
      <c r="RHP83" s="12"/>
      <c r="RHQ83" s="12"/>
      <c r="RHR83" s="12"/>
      <c r="RHS83" s="11"/>
      <c r="RHT83" s="15"/>
      <c r="RHU83" s="13"/>
      <c r="RHV83" s="14"/>
      <c r="RHW83" s="14"/>
      <c r="RHX83" s="12"/>
      <c r="RHY83" s="12"/>
      <c r="RHZ83" s="12"/>
      <c r="RIA83" s="12"/>
      <c r="RIB83" s="12"/>
      <c r="RIC83" s="12"/>
      <c r="RID83" s="12"/>
      <c r="RIE83" s="12"/>
      <c r="RIF83" s="12"/>
      <c r="RIG83" s="12"/>
      <c r="RIH83" s="12"/>
      <c r="RII83" s="12"/>
      <c r="RIJ83" s="11"/>
      <c r="RIK83" s="15"/>
      <c r="RIL83" s="13"/>
      <c r="RIM83" s="14"/>
      <c r="RIN83" s="14"/>
      <c r="RIO83" s="12"/>
      <c r="RIP83" s="12"/>
      <c r="RIQ83" s="12"/>
      <c r="RIR83" s="12"/>
      <c r="RIS83" s="12"/>
      <c r="RIT83" s="12"/>
      <c r="RIU83" s="12"/>
      <c r="RIV83" s="12"/>
      <c r="RIW83" s="12"/>
      <c r="RIX83" s="12"/>
      <c r="RIY83" s="12"/>
      <c r="RIZ83" s="12"/>
      <c r="RJA83" s="11"/>
      <c r="RJB83" s="15"/>
      <c r="RJC83" s="13"/>
      <c r="RJD83" s="14"/>
      <c r="RJE83" s="14"/>
      <c r="RJF83" s="12"/>
      <c r="RJG83" s="12"/>
      <c r="RJH83" s="12"/>
      <c r="RJI83" s="12"/>
      <c r="RJJ83" s="12"/>
      <c r="RJK83" s="12"/>
      <c r="RJL83" s="12"/>
      <c r="RJM83" s="12"/>
      <c r="RJN83" s="12"/>
      <c r="RJO83" s="12"/>
      <c r="RJP83" s="12"/>
      <c r="RJQ83" s="12"/>
      <c r="RJR83" s="11"/>
      <c r="RJS83" s="15"/>
      <c r="RJT83" s="13"/>
      <c r="RJU83" s="14"/>
      <c r="RJV83" s="14"/>
      <c r="RJW83" s="12"/>
      <c r="RJX83" s="12"/>
      <c r="RJY83" s="12"/>
      <c r="RJZ83" s="12"/>
      <c r="RKA83" s="12"/>
      <c r="RKB83" s="12"/>
      <c r="RKC83" s="12"/>
      <c r="RKD83" s="12"/>
      <c r="RKE83" s="12"/>
      <c r="RKF83" s="12"/>
      <c r="RKG83" s="12"/>
      <c r="RKH83" s="12"/>
      <c r="RKI83" s="11"/>
      <c r="RKJ83" s="15"/>
      <c r="RKK83" s="13"/>
      <c r="RKL83" s="14"/>
      <c r="RKM83" s="14"/>
      <c r="RKN83" s="12"/>
      <c r="RKO83" s="12"/>
      <c r="RKP83" s="12"/>
      <c r="RKQ83" s="12"/>
      <c r="RKR83" s="12"/>
      <c r="RKS83" s="12"/>
      <c r="RKT83" s="12"/>
      <c r="RKU83" s="12"/>
      <c r="RKV83" s="12"/>
      <c r="RKW83" s="12"/>
      <c r="RKX83" s="12"/>
      <c r="RKY83" s="12"/>
      <c r="RKZ83" s="11"/>
      <c r="RLA83" s="15"/>
      <c r="RLB83" s="13"/>
      <c r="RLC83" s="14"/>
      <c r="RLD83" s="14"/>
      <c r="RLE83" s="12"/>
      <c r="RLF83" s="12"/>
      <c r="RLG83" s="12"/>
      <c r="RLH83" s="12"/>
      <c r="RLI83" s="12"/>
      <c r="RLJ83" s="12"/>
      <c r="RLK83" s="12"/>
      <c r="RLL83" s="12"/>
      <c r="RLM83" s="12"/>
      <c r="RLN83" s="12"/>
      <c r="RLO83" s="12"/>
      <c r="RLP83" s="12"/>
      <c r="RLQ83" s="11"/>
      <c r="RLR83" s="15"/>
      <c r="RLS83" s="13"/>
      <c r="RLT83" s="14"/>
      <c r="RLU83" s="14"/>
      <c r="RLV83" s="12"/>
      <c r="RLW83" s="12"/>
      <c r="RLX83" s="12"/>
      <c r="RLY83" s="12"/>
      <c r="RLZ83" s="12"/>
      <c r="RMA83" s="12"/>
      <c r="RMB83" s="12"/>
      <c r="RMC83" s="12"/>
      <c r="RMD83" s="12"/>
      <c r="RME83" s="12"/>
      <c r="RMF83" s="12"/>
      <c r="RMG83" s="12"/>
      <c r="RMH83" s="11"/>
      <c r="RMI83" s="15"/>
      <c r="RMJ83" s="13"/>
      <c r="RMK83" s="14"/>
      <c r="RML83" s="14"/>
      <c r="RMM83" s="12"/>
      <c r="RMN83" s="12"/>
      <c r="RMO83" s="12"/>
      <c r="RMP83" s="12"/>
      <c r="RMQ83" s="12"/>
      <c r="RMR83" s="12"/>
      <c r="RMS83" s="12"/>
      <c r="RMT83" s="12"/>
      <c r="RMU83" s="12"/>
      <c r="RMV83" s="12"/>
      <c r="RMW83" s="12"/>
      <c r="RMX83" s="12"/>
      <c r="RMY83" s="11"/>
      <c r="RMZ83" s="15"/>
      <c r="RNA83" s="13"/>
      <c r="RNB83" s="14"/>
      <c r="RNC83" s="14"/>
      <c r="RND83" s="12"/>
      <c r="RNE83" s="12"/>
      <c r="RNF83" s="12"/>
      <c r="RNG83" s="12"/>
      <c r="RNH83" s="12"/>
      <c r="RNI83" s="12"/>
      <c r="RNJ83" s="12"/>
      <c r="RNK83" s="12"/>
      <c r="RNL83" s="12"/>
      <c r="RNM83" s="12"/>
      <c r="RNN83" s="12"/>
      <c r="RNO83" s="12"/>
      <c r="RNP83" s="11"/>
      <c r="RNQ83" s="15"/>
      <c r="RNR83" s="13"/>
      <c r="RNS83" s="14"/>
      <c r="RNT83" s="14"/>
      <c r="RNU83" s="12"/>
      <c r="RNV83" s="12"/>
      <c r="RNW83" s="12"/>
      <c r="RNX83" s="12"/>
      <c r="RNY83" s="12"/>
      <c r="RNZ83" s="12"/>
      <c r="ROA83" s="12"/>
      <c r="ROB83" s="12"/>
      <c r="ROC83" s="12"/>
      <c r="ROD83" s="12"/>
      <c r="ROE83" s="12"/>
      <c r="ROF83" s="12"/>
      <c r="ROG83" s="11"/>
      <c r="ROH83" s="15"/>
      <c r="ROI83" s="13"/>
      <c r="ROJ83" s="14"/>
      <c r="ROK83" s="14"/>
      <c r="ROL83" s="12"/>
      <c r="ROM83" s="12"/>
      <c r="RON83" s="12"/>
      <c r="ROO83" s="12"/>
      <c r="ROP83" s="12"/>
      <c r="ROQ83" s="12"/>
      <c r="ROR83" s="12"/>
      <c r="ROS83" s="12"/>
      <c r="ROT83" s="12"/>
      <c r="ROU83" s="12"/>
      <c r="ROV83" s="12"/>
      <c r="ROW83" s="12"/>
      <c r="ROX83" s="11"/>
      <c r="ROY83" s="15"/>
      <c r="ROZ83" s="13"/>
      <c r="RPA83" s="14"/>
      <c r="RPB83" s="14"/>
      <c r="RPC83" s="12"/>
      <c r="RPD83" s="12"/>
      <c r="RPE83" s="12"/>
      <c r="RPF83" s="12"/>
      <c r="RPG83" s="12"/>
      <c r="RPH83" s="12"/>
      <c r="RPI83" s="12"/>
      <c r="RPJ83" s="12"/>
      <c r="RPK83" s="12"/>
      <c r="RPL83" s="12"/>
      <c r="RPM83" s="12"/>
      <c r="RPN83" s="12"/>
      <c r="RPO83" s="11"/>
      <c r="RPP83" s="15"/>
      <c r="RPQ83" s="13"/>
      <c r="RPR83" s="14"/>
      <c r="RPS83" s="14"/>
      <c r="RPT83" s="12"/>
      <c r="RPU83" s="12"/>
      <c r="RPV83" s="12"/>
      <c r="RPW83" s="12"/>
      <c r="RPX83" s="12"/>
      <c r="RPY83" s="12"/>
      <c r="RPZ83" s="12"/>
      <c r="RQA83" s="12"/>
      <c r="RQB83" s="12"/>
      <c r="RQC83" s="12"/>
      <c r="RQD83" s="12"/>
      <c r="RQE83" s="12"/>
      <c r="RQF83" s="11"/>
      <c r="RQG83" s="15"/>
      <c r="RQH83" s="13"/>
      <c r="RQI83" s="14"/>
      <c r="RQJ83" s="14"/>
      <c r="RQK83" s="12"/>
      <c r="RQL83" s="12"/>
      <c r="RQM83" s="12"/>
      <c r="RQN83" s="12"/>
      <c r="RQO83" s="12"/>
      <c r="RQP83" s="12"/>
      <c r="RQQ83" s="12"/>
      <c r="RQR83" s="12"/>
      <c r="RQS83" s="12"/>
      <c r="RQT83" s="12"/>
      <c r="RQU83" s="12"/>
      <c r="RQV83" s="12"/>
      <c r="RQW83" s="11"/>
      <c r="RQX83" s="15"/>
      <c r="RQY83" s="13"/>
      <c r="RQZ83" s="14"/>
      <c r="RRA83" s="14"/>
      <c r="RRB83" s="12"/>
      <c r="RRC83" s="12"/>
      <c r="RRD83" s="12"/>
      <c r="RRE83" s="12"/>
      <c r="RRF83" s="12"/>
      <c r="RRG83" s="12"/>
      <c r="RRH83" s="12"/>
      <c r="RRI83" s="12"/>
      <c r="RRJ83" s="12"/>
      <c r="RRK83" s="12"/>
      <c r="RRL83" s="12"/>
      <c r="RRM83" s="12"/>
      <c r="RRN83" s="11"/>
      <c r="RRO83" s="15"/>
      <c r="RRP83" s="13"/>
      <c r="RRQ83" s="14"/>
      <c r="RRR83" s="14"/>
      <c r="RRS83" s="12"/>
      <c r="RRT83" s="12"/>
      <c r="RRU83" s="12"/>
      <c r="RRV83" s="12"/>
      <c r="RRW83" s="12"/>
      <c r="RRX83" s="12"/>
      <c r="RRY83" s="12"/>
      <c r="RRZ83" s="12"/>
      <c r="RSA83" s="12"/>
      <c r="RSB83" s="12"/>
      <c r="RSC83" s="12"/>
      <c r="RSD83" s="12"/>
      <c r="RSE83" s="11"/>
      <c r="RSF83" s="15"/>
      <c r="RSG83" s="13"/>
      <c r="RSH83" s="14"/>
      <c r="RSI83" s="14"/>
      <c r="RSJ83" s="12"/>
      <c r="RSK83" s="12"/>
      <c r="RSL83" s="12"/>
      <c r="RSM83" s="12"/>
      <c r="RSN83" s="12"/>
      <c r="RSO83" s="12"/>
      <c r="RSP83" s="12"/>
      <c r="RSQ83" s="12"/>
      <c r="RSR83" s="12"/>
      <c r="RSS83" s="12"/>
      <c r="RST83" s="12"/>
      <c r="RSU83" s="12"/>
      <c r="RSV83" s="11"/>
      <c r="RSW83" s="15"/>
      <c r="RSX83" s="13"/>
      <c r="RSY83" s="14"/>
      <c r="RSZ83" s="14"/>
      <c r="RTA83" s="12"/>
      <c r="RTB83" s="12"/>
      <c r="RTC83" s="12"/>
      <c r="RTD83" s="12"/>
      <c r="RTE83" s="12"/>
      <c r="RTF83" s="12"/>
      <c r="RTG83" s="12"/>
      <c r="RTH83" s="12"/>
      <c r="RTI83" s="12"/>
      <c r="RTJ83" s="12"/>
      <c r="RTK83" s="12"/>
      <c r="RTL83" s="12"/>
      <c r="RTM83" s="11"/>
      <c r="RTN83" s="15"/>
      <c r="RTO83" s="13"/>
      <c r="RTP83" s="14"/>
      <c r="RTQ83" s="14"/>
      <c r="RTR83" s="12"/>
      <c r="RTS83" s="12"/>
      <c r="RTT83" s="12"/>
      <c r="RTU83" s="12"/>
      <c r="RTV83" s="12"/>
      <c r="RTW83" s="12"/>
      <c r="RTX83" s="12"/>
      <c r="RTY83" s="12"/>
      <c r="RTZ83" s="12"/>
      <c r="RUA83" s="12"/>
      <c r="RUB83" s="12"/>
      <c r="RUC83" s="12"/>
      <c r="RUD83" s="11"/>
      <c r="RUE83" s="15"/>
      <c r="RUF83" s="13"/>
      <c r="RUG83" s="14"/>
      <c r="RUH83" s="14"/>
      <c r="RUI83" s="12"/>
      <c r="RUJ83" s="12"/>
      <c r="RUK83" s="12"/>
      <c r="RUL83" s="12"/>
      <c r="RUM83" s="12"/>
      <c r="RUN83" s="12"/>
      <c r="RUO83" s="12"/>
      <c r="RUP83" s="12"/>
      <c r="RUQ83" s="12"/>
      <c r="RUR83" s="12"/>
      <c r="RUS83" s="12"/>
      <c r="RUT83" s="12"/>
      <c r="RUU83" s="11"/>
      <c r="RUV83" s="15"/>
      <c r="RUW83" s="13"/>
      <c r="RUX83" s="14"/>
      <c r="RUY83" s="14"/>
      <c r="RUZ83" s="12"/>
      <c r="RVA83" s="12"/>
      <c r="RVB83" s="12"/>
      <c r="RVC83" s="12"/>
      <c r="RVD83" s="12"/>
      <c r="RVE83" s="12"/>
      <c r="RVF83" s="12"/>
      <c r="RVG83" s="12"/>
      <c r="RVH83" s="12"/>
      <c r="RVI83" s="12"/>
      <c r="RVJ83" s="12"/>
      <c r="RVK83" s="12"/>
      <c r="RVL83" s="11"/>
      <c r="RVM83" s="15"/>
      <c r="RVN83" s="13"/>
      <c r="RVO83" s="14"/>
      <c r="RVP83" s="14"/>
      <c r="RVQ83" s="12"/>
      <c r="RVR83" s="12"/>
      <c r="RVS83" s="12"/>
      <c r="RVT83" s="12"/>
      <c r="RVU83" s="12"/>
      <c r="RVV83" s="12"/>
      <c r="RVW83" s="12"/>
      <c r="RVX83" s="12"/>
      <c r="RVY83" s="12"/>
      <c r="RVZ83" s="12"/>
      <c r="RWA83" s="12"/>
      <c r="RWB83" s="12"/>
      <c r="RWC83" s="11"/>
      <c r="RWD83" s="15"/>
      <c r="RWE83" s="13"/>
      <c r="RWF83" s="14"/>
      <c r="RWG83" s="14"/>
      <c r="RWH83" s="12"/>
      <c r="RWI83" s="12"/>
      <c r="RWJ83" s="12"/>
      <c r="RWK83" s="12"/>
      <c r="RWL83" s="12"/>
      <c r="RWM83" s="12"/>
      <c r="RWN83" s="12"/>
      <c r="RWO83" s="12"/>
      <c r="RWP83" s="12"/>
      <c r="RWQ83" s="12"/>
      <c r="RWR83" s="12"/>
      <c r="RWS83" s="12"/>
      <c r="RWT83" s="11"/>
      <c r="RWU83" s="15"/>
      <c r="RWV83" s="13"/>
      <c r="RWW83" s="14"/>
      <c r="RWX83" s="14"/>
      <c r="RWY83" s="12"/>
      <c r="RWZ83" s="12"/>
      <c r="RXA83" s="12"/>
      <c r="RXB83" s="12"/>
      <c r="RXC83" s="12"/>
      <c r="RXD83" s="12"/>
      <c r="RXE83" s="12"/>
      <c r="RXF83" s="12"/>
      <c r="RXG83" s="12"/>
      <c r="RXH83" s="12"/>
      <c r="RXI83" s="12"/>
      <c r="RXJ83" s="12"/>
      <c r="RXK83" s="11"/>
      <c r="RXL83" s="15"/>
      <c r="RXM83" s="13"/>
      <c r="RXN83" s="14"/>
      <c r="RXO83" s="14"/>
      <c r="RXP83" s="12"/>
      <c r="RXQ83" s="12"/>
      <c r="RXR83" s="12"/>
      <c r="RXS83" s="12"/>
      <c r="RXT83" s="12"/>
      <c r="RXU83" s="12"/>
      <c r="RXV83" s="12"/>
      <c r="RXW83" s="12"/>
      <c r="RXX83" s="12"/>
      <c r="RXY83" s="12"/>
      <c r="RXZ83" s="12"/>
      <c r="RYA83" s="12"/>
      <c r="RYB83" s="11"/>
      <c r="RYC83" s="15"/>
      <c r="RYD83" s="13"/>
      <c r="RYE83" s="14"/>
      <c r="RYF83" s="14"/>
      <c r="RYG83" s="12"/>
      <c r="RYH83" s="12"/>
      <c r="RYI83" s="12"/>
      <c r="RYJ83" s="12"/>
      <c r="RYK83" s="12"/>
      <c r="RYL83" s="12"/>
      <c r="RYM83" s="12"/>
      <c r="RYN83" s="12"/>
      <c r="RYO83" s="12"/>
      <c r="RYP83" s="12"/>
      <c r="RYQ83" s="12"/>
      <c r="RYR83" s="12"/>
      <c r="RYS83" s="11"/>
      <c r="RYT83" s="15"/>
      <c r="RYU83" s="13"/>
      <c r="RYV83" s="14"/>
      <c r="RYW83" s="14"/>
      <c r="RYX83" s="12"/>
      <c r="RYY83" s="12"/>
      <c r="RYZ83" s="12"/>
      <c r="RZA83" s="12"/>
      <c r="RZB83" s="12"/>
      <c r="RZC83" s="12"/>
      <c r="RZD83" s="12"/>
      <c r="RZE83" s="12"/>
      <c r="RZF83" s="12"/>
      <c r="RZG83" s="12"/>
      <c r="RZH83" s="12"/>
      <c r="RZI83" s="12"/>
      <c r="RZJ83" s="11"/>
      <c r="RZK83" s="15"/>
      <c r="RZL83" s="13"/>
      <c r="RZM83" s="14"/>
      <c r="RZN83" s="14"/>
      <c r="RZO83" s="12"/>
      <c r="RZP83" s="12"/>
      <c r="RZQ83" s="12"/>
      <c r="RZR83" s="12"/>
      <c r="RZS83" s="12"/>
      <c r="RZT83" s="12"/>
      <c r="RZU83" s="12"/>
      <c r="RZV83" s="12"/>
      <c r="RZW83" s="12"/>
      <c r="RZX83" s="12"/>
      <c r="RZY83" s="12"/>
      <c r="RZZ83" s="12"/>
      <c r="SAA83" s="11"/>
      <c r="SAB83" s="15"/>
      <c r="SAC83" s="13"/>
      <c r="SAD83" s="14"/>
      <c r="SAE83" s="14"/>
      <c r="SAF83" s="12"/>
      <c r="SAG83" s="12"/>
      <c r="SAH83" s="12"/>
      <c r="SAI83" s="12"/>
      <c r="SAJ83" s="12"/>
      <c r="SAK83" s="12"/>
      <c r="SAL83" s="12"/>
      <c r="SAM83" s="12"/>
      <c r="SAN83" s="12"/>
      <c r="SAO83" s="12"/>
      <c r="SAP83" s="12"/>
      <c r="SAQ83" s="12"/>
      <c r="SAR83" s="11"/>
      <c r="SAS83" s="15"/>
      <c r="SAT83" s="13"/>
      <c r="SAU83" s="14"/>
      <c r="SAV83" s="14"/>
      <c r="SAW83" s="12"/>
      <c r="SAX83" s="12"/>
      <c r="SAY83" s="12"/>
      <c r="SAZ83" s="12"/>
      <c r="SBA83" s="12"/>
      <c r="SBB83" s="12"/>
      <c r="SBC83" s="12"/>
      <c r="SBD83" s="12"/>
      <c r="SBE83" s="12"/>
      <c r="SBF83" s="12"/>
      <c r="SBG83" s="12"/>
      <c r="SBH83" s="12"/>
      <c r="SBI83" s="11"/>
      <c r="SBJ83" s="15"/>
      <c r="SBK83" s="13"/>
      <c r="SBL83" s="14"/>
      <c r="SBM83" s="14"/>
      <c r="SBN83" s="12"/>
      <c r="SBO83" s="12"/>
      <c r="SBP83" s="12"/>
      <c r="SBQ83" s="12"/>
      <c r="SBR83" s="12"/>
      <c r="SBS83" s="12"/>
      <c r="SBT83" s="12"/>
      <c r="SBU83" s="12"/>
      <c r="SBV83" s="12"/>
      <c r="SBW83" s="12"/>
      <c r="SBX83" s="12"/>
      <c r="SBY83" s="12"/>
      <c r="SBZ83" s="11"/>
      <c r="SCA83" s="15"/>
      <c r="SCB83" s="13"/>
      <c r="SCC83" s="14"/>
      <c r="SCD83" s="14"/>
      <c r="SCE83" s="12"/>
      <c r="SCF83" s="12"/>
      <c r="SCG83" s="12"/>
      <c r="SCH83" s="12"/>
      <c r="SCI83" s="12"/>
      <c r="SCJ83" s="12"/>
      <c r="SCK83" s="12"/>
      <c r="SCL83" s="12"/>
      <c r="SCM83" s="12"/>
      <c r="SCN83" s="12"/>
      <c r="SCO83" s="12"/>
      <c r="SCP83" s="12"/>
      <c r="SCQ83" s="11"/>
      <c r="SCR83" s="15"/>
      <c r="SCS83" s="13"/>
      <c r="SCT83" s="14"/>
      <c r="SCU83" s="14"/>
      <c r="SCV83" s="12"/>
      <c r="SCW83" s="12"/>
      <c r="SCX83" s="12"/>
      <c r="SCY83" s="12"/>
      <c r="SCZ83" s="12"/>
      <c r="SDA83" s="12"/>
      <c r="SDB83" s="12"/>
      <c r="SDC83" s="12"/>
      <c r="SDD83" s="12"/>
      <c r="SDE83" s="12"/>
      <c r="SDF83" s="12"/>
      <c r="SDG83" s="12"/>
      <c r="SDH83" s="11"/>
      <c r="SDI83" s="15"/>
      <c r="SDJ83" s="13"/>
      <c r="SDK83" s="14"/>
      <c r="SDL83" s="14"/>
      <c r="SDM83" s="12"/>
      <c r="SDN83" s="12"/>
      <c r="SDO83" s="12"/>
      <c r="SDP83" s="12"/>
      <c r="SDQ83" s="12"/>
      <c r="SDR83" s="12"/>
      <c r="SDS83" s="12"/>
      <c r="SDT83" s="12"/>
      <c r="SDU83" s="12"/>
      <c r="SDV83" s="12"/>
      <c r="SDW83" s="12"/>
      <c r="SDX83" s="12"/>
      <c r="SDY83" s="11"/>
      <c r="SDZ83" s="15"/>
      <c r="SEA83" s="13"/>
      <c r="SEB83" s="14"/>
      <c r="SEC83" s="14"/>
      <c r="SED83" s="12"/>
      <c r="SEE83" s="12"/>
      <c r="SEF83" s="12"/>
      <c r="SEG83" s="12"/>
      <c r="SEH83" s="12"/>
      <c r="SEI83" s="12"/>
      <c r="SEJ83" s="12"/>
      <c r="SEK83" s="12"/>
      <c r="SEL83" s="12"/>
      <c r="SEM83" s="12"/>
      <c r="SEN83" s="12"/>
      <c r="SEO83" s="12"/>
      <c r="SEP83" s="11"/>
      <c r="SEQ83" s="15"/>
      <c r="SER83" s="13"/>
      <c r="SES83" s="14"/>
      <c r="SET83" s="14"/>
      <c r="SEU83" s="12"/>
      <c r="SEV83" s="12"/>
      <c r="SEW83" s="12"/>
      <c r="SEX83" s="12"/>
      <c r="SEY83" s="12"/>
      <c r="SEZ83" s="12"/>
      <c r="SFA83" s="12"/>
      <c r="SFB83" s="12"/>
      <c r="SFC83" s="12"/>
      <c r="SFD83" s="12"/>
      <c r="SFE83" s="12"/>
      <c r="SFF83" s="12"/>
      <c r="SFG83" s="11"/>
      <c r="SFH83" s="15"/>
      <c r="SFI83" s="13"/>
      <c r="SFJ83" s="14"/>
      <c r="SFK83" s="14"/>
      <c r="SFL83" s="12"/>
      <c r="SFM83" s="12"/>
      <c r="SFN83" s="12"/>
      <c r="SFO83" s="12"/>
      <c r="SFP83" s="12"/>
      <c r="SFQ83" s="12"/>
      <c r="SFR83" s="12"/>
      <c r="SFS83" s="12"/>
      <c r="SFT83" s="12"/>
      <c r="SFU83" s="12"/>
      <c r="SFV83" s="12"/>
      <c r="SFW83" s="12"/>
      <c r="SFX83" s="11"/>
      <c r="SFY83" s="15"/>
      <c r="SFZ83" s="13"/>
      <c r="SGA83" s="14"/>
      <c r="SGB83" s="14"/>
      <c r="SGC83" s="12"/>
      <c r="SGD83" s="12"/>
      <c r="SGE83" s="12"/>
      <c r="SGF83" s="12"/>
      <c r="SGG83" s="12"/>
      <c r="SGH83" s="12"/>
      <c r="SGI83" s="12"/>
      <c r="SGJ83" s="12"/>
      <c r="SGK83" s="12"/>
      <c r="SGL83" s="12"/>
      <c r="SGM83" s="12"/>
      <c r="SGN83" s="12"/>
      <c r="SGO83" s="11"/>
      <c r="SGP83" s="15"/>
      <c r="SGQ83" s="13"/>
      <c r="SGR83" s="14"/>
      <c r="SGS83" s="14"/>
      <c r="SGT83" s="12"/>
      <c r="SGU83" s="12"/>
      <c r="SGV83" s="12"/>
      <c r="SGW83" s="12"/>
      <c r="SGX83" s="12"/>
      <c r="SGY83" s="12"/>
      <c r="SGZ83" s="12"/>
      <c r="SHA83" s="12"/>
      <c r="SHB83" s="12"/>
      <c r="SHC83" s="12"/>
      <c r="SHD83" s="12"/>
      <c r="SHE83" s="12"/>
      <c r="SHF83" s="11"/>
      <c r="SHG83" s="15"/>
      <c r="SHH83" s="13"/>
      <c r="SHI83" s="14"/>
      <c r="SHJ83" s="14"/>
      <c r="SHK83" s="12"/>
      <c r="SHL83" s="12"/>
      <c r="SHM83" s="12"/>
      <c r="SHN83" s="12"/>
      <c r="SHO83" s="12"/>
      <c r="SHP83" s="12"/>
      <c r="SHQ83" s="12"/>
      <c r="SHR83" s="12"/>
      <c r="SHS83" s="12"/>
      <c r="SHT83" s="12"/>
      <c r="SHU83" s="12"/>
      <c r="SHV83" s="12"/>
      <c r="SHW83" s="11"/>
      <c r="SHX83" s="15"/>
      <c r="SHY83" s="13"/>
      <c r="SHZ83" s="14"/>
      <c r="SIA83" s="14"/>
      <c r="SIB83" s="12"/>
      <c r="SIC83" s="12"/>
      <c r="SID83" s="12"/>
      <c r="SIE83" s="12"/>
      <c r="SIF83" s="12"/>
      <c r="SIG83" s="12"/>
      <c r="SIH83" s="12"/>
      <c r="SII83" s="12"/>
      <c r="SIJ83" s="12"/>
      <c r="SIK83" s="12"/>
      <c r="SIL83" s="12"/>
      <c r="SIM83" s="12"/>
      <c r="SIN83" s="11"/>
      <c r="SIO83" s="15"/>
      <c r="SIP83" s="13"/>
      <c r="SIQ83" s="14"/>
      <c r="SIR83" s="14"/>
      <c r="SIS83" s="12"/>
      <c r="SIT83" s="12"/>
      <c r="SIU83" s="12"/>
      <c r="SIV83" s="12"/>
      <c r="SIW83" s="12"/>
      <c r="SIX83" s="12"/>
      <c r="SIY83" s="12"/>
      <c r="SIZ83" s="12"/>
      <c r="SJA83" s="12"/>
      <c r="SJB83" s="12"/>
      <c r="SJC83" s="12"/>
      <c r="SJD83" s="12"/>
      <c r="SJE83" s="11"/>
      <c r="SJF83" s="15"/>
      <c r="SJG83" s="13"/>
      <c r="SJH83" s="14"/>
      <c r="SJI83" s="14"/>
      <c r="SJJ83" s="12"/>
      <c r="SJK83" s="12"/>
      <c r="SJL83" s="12"/>
      <c r="SJM83" s="12"/>
      <c r="SJN83" s="12"/>
      <c r="SJO83" s="12"/>
      <c r="SJP83" s="12"/>
      <c r="SJQ83" s="12"/>
      <c r="SJR83" s="12"/>
      <c r="SJS83" s="12"/>
      <c r="SJT83" s="12"/>
      <c r="SJU83" s="12"/>
      <c r="SJV83" s="11"/>
      <c r="SJW83" s="15"/>
      <c r="SJX83" s="13"/>
      <c r="SJY83" s="14"/>
      <c r="SJZ83" s="14"/>
      <c r="SKA83" s="12"/>
      <c r="SKB83" s="12"/>
      <c r="SKC83" s="12"/>
      <c r="SKD83" s="12"/>
      <c r="SKE83" s="12"/>
      <c r="SKF83" s="12"/>
      <c r="SKG83" s="12"/>
      <c r="SKH83" s="12"/>
      <c r="SKI83" s="12"/>
      <c r="SKJ83" s="12"/>
      <c r="SKK83" s="12"/>
      <c r="SKL83" s="12"/>
      <c r="SKM83" s="11"/>
      <c r="SKN83" s="15"/>
      <c r="SKO83" s="13"/>
      <c r="SKP83" s="14"/>
      <c r="SKQ83" s="14"/>
      <c r="SKR83" s="12"/>
      <c r="SKS83" s="12"/>
      <c r="SKT83" s="12"/>
      <c r="SKU83" s="12"/>
      <c r="SKV83" s="12"/>
      <c r="SKW83" s="12"/>
      <c r="SKX83" s="12"/>
      <c r="SKY83" s="12"/>
      <c r="SKZ83" s="12"/>
      <c r="SLA83" s="12"/>
      <c r="SLB83" s="12"/>
      <c r="SLC83" s="12"/>
      <c r="SLD83" s="11"/>
      <c r="SLE83" s="15"/>
      <c r="SLF83" s="13"/>
      <c r="SLG83" s="14"/>
      <c r="SLH83" s="14"/>
      <c r="SLI83" s="12"/>
      <c r="SLJ83" s="12"/>
      <c r="SLK83" s="12"/>
      <c r="SLL83" s="12"/>
      <c r="SLM83" s="12"/>
      <c r="SLN83" s="12"/>
      <c r="SLO83" s="12"/>
      <c r="SLP83" s="12"/>
      <c r="SLQ83" s="12"/>
      <c r="SLR83" s="12"/>
      <c r="SLS83" s="12"/>
      <c r="SLT83" s="12"/>
      <c r="SLU83" s="11"/>
      <c r="SLV83" s="15"/>
      <c r="SLW83" s="13"/>
      <c r="SLX83" s="14"/>
      <c r="SLY83" s="14"/>
      <c r="SLZ83" s="12"/>
      <c r="SMA83" s="12"/>
      <c r="SMB83" s="12"/>
      <c r="SMC83" s="12"/>
      <c r="SMD83" s="12"/>
      <c r="SME83" s="12"/>
      <c r="SMF83" s="12"/>
      <c r="SMG83" s="12"/>
      <c r="SMH83" s="12"/>
      <c r="SMI83" s="12"/>
      <c r="SMJ83" s="12"/>
      <c r="SMK83" s="12"/>
      <c r="SML83" s="11"/>
      <c r="SMM83" s="15"/>
      <c r="SMN83" s="13"/>
      <c r="SMO83" s="14"/>
      <c r="SMP83" s="14"/>
      <c r="SMQ83" s="12"/>
      <c r="SMR83" s="12"/>
      <c r="SMS83" s="12"/>
      <c r="SMT83" s="12"/>
      <c r="SMU83" s="12"/>
      <c r="SMV83" s="12"/>
      <c r="SMW83" s="12"/>
      <c r="SMX83" s="12"/>
      <c r="SMY83" s="12"/>
      <c r="SMZ83" s="12"/>
      <c r="SNA83" s="12"/>
      <c r="SNB83" s="12"/>
      <c r="SNC83" s="11"/>
      <c r="SND83" s="15"/>
      <c r="SNE83" s="13"/>
      <c r="SNF83" s="14"/>
      <c r="SNG83" s="14"/>
      <c r="SNH83" s="12"/>
      <c r="SNI83" s="12"/>
      <c r="SNJ83" s="12"/>
      <c r="SNK83" s="12"/>
      <c r="SNL83" s="12"/>
      <c r="SNM83" s="12"/>
      <c r="SNN83" s="12"/>
      <c r="SNO83" s="12"/>
      <c r="SNP83" s="12"/>
      <c r="SNQ83" s="12"/>
      <c r="SNR83" s="12"/>
      <c r="SNS83" s="12"/>
      <c r="SNT83" s="11"/>
      <c r="SNU83" s="15"/>
      <c r="SNV83" s="13"/>
      <c r="SNW83" s="14"/>
      <c r="SNX83" s="14"/>
      <c r="SNY83" s="12"/>
      <c r="SNZ83" s="12"/>
      <c r="SOA83" s="12"/>
      <c r="SOB83" s="12"/>
      <c r="SOC83" s="12"/>
      <c r="SOD83" s="12"/>
      <c r="SOE83" s="12"/>
      <c r="SOF83" s="12"/>
      <c r="SOG83" s="12"/>
      <c r="SOH83" s="12"/>
      <c r="SOI83" s="12"/>
      <c r="SOJ83" s="12"/>
      <c r="SOK83" s="11"/>
      <c r="SOL83" s="15"/>
      <c r="SOM83" s="13"/>
      <c r="SON83" s="14"/>
      <c r="SOO83" s="14"/>
      <c r="SOP83" s="12"/>
      <c r="SOQ83" s="12"/>
      <c r="SOR83" s="12"/>
      <c r="SOS83" s="12"/>
      <c r="SOT83" s="12"/>
      <c r="SOU83" s="12"/>
      <c r="SOV83" s="12"/>
      <c r="SOW83" s="12"/>
      <c r="SOX83" s="12"/>
      <c r="SOY83" s="12"/>
      <c r="SOZ83" s="12"/>
      <c r="SPA83" s="12"/>
      <c r="SPB83" s="11"/>
      <c r="SPC83" s="15"/>
      <c r="SPD83" s="13"/>
      <c r="SPE83" s="14"/>
      <c r="SPF83" s="14"/>
      <c r="SPG83" s="12"/>
      <c r="SPH83" s="12"/>
      <c r="SPI83" s="12"/>
      <c r="SPJ83" s="12"/>
      <c r="SPK83" s="12"/>
      <c r="SPL83" s="12"/>
      <c r="SPM83" s="12"/>
      <c r="SPN83" s="12"/>
      <c r="SPO83" s="12"/>
      <c r="SPP83" s="12"/>
      <c r="SPQ83" s="12"/>
      <c r="SPR83" s="12"/>
      <c r="SPS83" s="11"/>
      <c r="SPT83" s="15"/>
      <c r="SPU83" s="13"/>
      <c r="SPV83" s="14"/>
      <c r="SPW83" s="14"/>
      <c r="SPX83" s="12"/>
      <c r="SPY83" s="12"/>
      <c r="SPZ83" s="12"/>
      <c r="SQA83" s="12"/>
      <c r="SQB83" s="12"/>
      <c r="SQC83" s="12"/>
      <c r="SQD83" s="12"/>
      <c r="SQE83" s="12"/>
      <c r="SQF83" s="12"/>
      <c r="SQG83" s="12"/>
      <c r="SQH83" s="12"/>
      <c r="SQI83" s="12"/>
      <c r="SQJ83" s="11"/>
      <c r="SQK83" s="15"/>
      <c r="SQL83" s="13"/>
      <c r="SQM83" s="14"/>
      <c r="SQN83" s="14"/>
      <c r="SQO83" s="12"/>
      <c r="SQP83" s="12"/>
      <c r="SQQ83" s="12"/>
      <c r="SQR83" s="12"/>
      <c r="SQS83" s="12"/>
      <c r="SQT83" s="12"/>
      <c r="SQU83" s="12"/>
      <c r="SQV83" s="12"/>
      <c r="SQW83" s="12"/>
      <c r="SQX83" s="12"/>
      <c r="SQY83" s="12"/>
      <c r="SQZ83" s="12"/>
      <c r="SRA83" s="11"/>
      <c r="SRB83" s="15"/>
      <c r="SRC83" s="13"/>
      <c r="SRD83" s="14"/>
      <c r="SRE83" s="14"/>
      <c r="SRF83" s="12"/>
      <c r="SRG83" s="12"/>
      <c r="SRH83" s="12"/>
      <c r="SRI83" s="12"/>
      <c r="SRJ83" s="12"/>
      <c r="SRK83" s="12"/>
      <c r="SRL83" s="12"/>
      <c r="SRM83" s="12"/>
      <c r="SRN83" s="12"/>
      <c r="SRO83" s="12"/>
      <c r="SRP83" s="12"/>
      <c r="SRQ83" s="12"/>
      <c r="SRR83" s="11"/>
      <c r="SRS83" s="15"/>
      <c r="SRT83" s="13"/>
      <c r="SRU83" s="14"/>
      <c r="SRV83" s="14"/>
      <c r="SRW83" s="12"/>
      <c r="SRX83" s="12"/>
      <c r="SRY83" s="12"/>
      <c r="SRZ83" s="12"/>
      <c r="SSA83" s="12"/>
      <c r="SSB83" s="12"/>
      <c r="SSC83" s="12"/>
      <c r="SSD83" s="12"/>
      <c r="SSE83" s="12"/>
      <c r="SSF83" s="12"/>
      <c r="SSG83" s="12"/>
      <c r="SSH83" s="12"/>
      <c r="SSI83" s="11"/>
      <c r="SSJ83" s="15"/>
      <c r="SSK83" s="13"/>
      <c r="SSL83" s="14"/>
      <c r="SSM83" s="14"/>
      <c r="SSN83" s="12"/>
      <c r="SSO83" s="12"/>
      <c r="SSP83" s="12"/>
      <c r="SSQ83" s="12"/>
      <c r="SSR83" s="12"/>
      <c r="SSS83" s="12"/>
      <c r="SST83" s="12"/>
      <c r="SSU83" s="12"/>
      <c r="SSV83" s="12"/>
      <c r="SSW83" s="12"/>
      <c r="SSX83" s="12"/>
      <c r="SSY83" s="12"/>
      <c r="SSZ83" s="11"/>
      <c r="STA83" s="15"/>
      <c r="STB83" s="13"/>
      <c r="STC83" s="14"/>
      <c r="STD83" s="14"/>
      <c r="STE83" s="12"/>
      <c r="STF83" s="12"/>
      <c r="STG83" s="12"/>
      <c r="STH83" s="12"/>
      <c r="STI83" s="12"/>
      <c r="STJ83" s="12"/>
      <c r="STK83" s="12"/>
      <c r="STL83" s="12"/>
      <c r="STM83" s="12"/>
      <c r="STN83" s="12"/>
      <c r="STO83" s="12"/>
      <c r="STP83" s="12"/>
      <c r="STQ83" s="11"/>
      <c r="STR83" s="15"/>
      <c r="STS83" s="13"/>
      <c r="STT83" s="14"/>
      <c r="STU83" s="14"/>
      <c r="STV83" s="12"/>
      <c r="STW83" s="12"/>
      <c r="STX83" s="12"/>
      <c r="STY83" s="12"/>
      <c r="STZ83" s="12"/>
      <c r="SUA83" s="12"/>
      <c r="SUB83" s="12"/>
      <c r="SUC83" s="12"/>
      <c r="SUD83" s="12"/>
      <c r="SUE83" s="12"/>
      <c r="SUF83" s="12"/>
      <c r="SUG83" s="12"/>
      <c r="SUH83" s="11"/>
      <c r="SUI83" s="15"/>
      <c r="SUJ83" s="13"/>
      <c r="SUK83" s="14"/>
      <c r="SUL83" s="14"/>
      <c r="SUM83" s="12"/>
      <c r="SUN83" s="12"/>
      <c r="SUO83" s="12"/>
      <c r="SUP83" s="12"/>
      <c r="SUQ83" s="12"/>
      <c r="SUR83" s="12"/>
      <c r="SUS83" s="12"/>
      <c r="SUT83" s="12"/>
      <c r="SUU83" s="12"/>
      <c r="SUV83" s="12"/>
      <c r="SUW83" s="12"/>
      <c r="SUX83" s="12"/>
      <c r="SUY83" s="11"/>
      <c r="SUZ83" s="15"/>
      <c r="SVA83" s="13"/>
      <c r="SVB83" s="14"/>
      <c r="SVC83" s="14"/>
      <c r="SVD83" s="12"/>
      <c r="SVE83" s="12"/>
      <c r="SVF83" s="12"/>
      <c r="SVG83" s="12"/>
      <c r="SVH83" s="12"/>
      <c r="SVI83" s="12"/>
      <c r="SVJ83" s="12"/>
      <c r="SVK83" s="12"/>
      <c r="SVL83" s="12"/>
      <c r="SVM83" s="12"/>
      <c r="SVN83" s="12"/>
      <c r="SVO83" s="12"/>
      <c r="SVP83" s="11"/>
      <c r="SVQ83" s="15"/>
      <c r="SVR83" s="13"/>
      <c r="SVS83" s="14"/>
      <c r="SVT83" s="14"/>
      <c r="SVU83" s="12"/>
      <c r="SVV83" s="12"/>
      <c r="SVW83" s="12"/>
      <c r="SVX83" s="12"/>
      <c r="SVY83" s="12"/>
      <c r="SVZ83" s="12"/>
      <c r="SWA83" s="12"/>
      <c r="SWB83" s="12"/>
      <c r="SWC83" s="12"/>
      <c r="SWD83" s="12"/>
      <c r="SWE83" s="12"/>
      <c r="SWF83" s="12"/>
      <c r="SWG83" s="11"/>
      <c r="SWH83" s="15"/>
      <c r="SWI83" s="13"/>
      <c r="SWJ83" s="14"/>
      <c r="SWK83" s="14"/>
      <c r="SWL83" s="12"/>
      <c r="SWM83" s="12"/>
      <c r="SWN83" s="12"/>
      <c r="SWO83" s="12"/>
      <c r="SWP83" s="12"/>
      <c r="SWQ83" s="12"/>
      <c r="SWR83" s="12"/>
      <c r="SWS83" s="12"/>
      <c r="SWT83" s="12"/>
      <c r="SWU83" s="12"/>
      <c r="SWV83" s="12"/>
      <c r="SWW83" s="12"/>
      <c r="SWX83" s="11"/>
      <c r="SWY83" s="15"/>
      <c r="SWZ83" s="13"/>
      <c r="SXA83" s="14"/>
      <c r="SXB83" s="14"/>
      <c r="SXC83" s="12"/>
      <c r="SXD83" s="12"/>
      <c r="SXE83" s="12"/>
      <c r="SXF83" s="12"/>
      <c r="SXG83" s="12"/>
      <c r="SXH83" s="12"/>
      <c r="SXI83" s="12"/>
      <c r="SXJ83" s="12"/>
      <c r="SXK83" s="12"/>
      <c r="SXL83" s="12"/>
      <c r="SXM83" s="12"/>
      <c r="SXN83" s="12"/>
      <c r="SXO83" s="11"/>
      <c r="SXP83" s="15"/>
      <c r="SXQ83" s="13"/>
      <c r="SXR83" s="14"/>
      <c r="SXS83" s="14"/>
      <c r="SXT83" s="12"/>
      <c r="SXU83" s="12"/>
      <c r="SXV83" s="12"/>
      <c r="SXW83" s="12"/>
      <c r="SXX83" s="12"/>
      <c r="SXY83" s="12"/>
      <c r="SXZ83" s="12"/>
      <c r="SYA83" s="12"/>
      <c r="SYB83" s="12"/>
      <c r="SYC83" s="12"/>
      <c r="SYD83" s="12"/>
      <c r="SYE83" s="12"/>
      <c r="SYF83" s="11"/>
      <c r="SYG83" s="15"/>
      <c r="SYH83" s="13"/>
      <c r="SYI83" s="14"/>
      <c r="SYJ83" s="14"/>
      <c r="SYK83" s="12"/>
      <c r="SYL83" s="12"/>
      <c r="SYM83" s="12"/>
      <c r="SYN83" s="12"/>
      <c r="SYO83" s="12"/>
      <c r="SYP83" s="12"/>
      <c r="SYQ83" s="12"/>
      <c r="SYR83" s="12"/>
      <c r="SYS83" s="12"/>
      <c r="SYT83" s="12"/>
      <c r="SYU83" s="12"/>
      <c r="SYV83" s="12"/>
      <c r="SYW83" s="11"/>
      <c r="SYX83" s="15"/>
      <c r="SYY83" s="13"/>
      <c r="SYZ83" s="14"/>
      <c r="SZA83" s="14"/>
      <c r="SZB83" s="12"/>
      <c r="SZC83" s="12"/>
      <c r="SZD83" s="12"/>
      <c r="SZE83" s="12"/>
      <c r="SZF83" s="12"/>
      <c r="SZG83" s="12"/>
      <c r="SZH83" s="12"/>
      <c r="SZI83" s="12"/>
      <c r="SZJ83" s="12"/>
      <c r="SZK83" s="12"/>
      <c r="SZL83" s="12"/>
      <c r="SZM83" s="12"/>
      <c r="SZN83" s="11"/>
      <c r="SZO83" s="15"/>
      <c r="SZP83" s="13"/>
      <c r="SZQ83" s="14"/>
      <c r="SZR83" s="14"/>
      <c r="SZS83" s="12"/>
      <c r="SZT83" s="12"/>
      <c r="SZU83" s="12"/>
      <c r="SZV83" s="12"/>
      <c r="SZW83" s="12"/>
      <c r="SZX83" s="12"/>
      <c r="SZY83" s="12"/>
      <c r="SZZ83" s="12"/>
      <c r="TAA83" s="12"/>
      <c r="TAB83" s="12"/>
      <c r="TAC83" s="12"/>
      <c r="TAD83" s="12"/>
      <c r="TAE83" s="11"/>
      <c r="TAF83" s="15"/>
      <c r="TAG83" s="13"/>
      <c r="TAH83" s="14"/>
      <c r="TAI83" s="14"/>
      <c r="TAJ83" s="12"/>
      <c r="TAK83" s="12"/>
      <c r="TAL83" s="12"/>
      <c r="TAM83" s="12"/>
      <c r="TAN83" s="12"/>
      <c r="TAO83" s="12"/>
      <c r="TAP83" s="12"/>
      <c r="TAQ83" s="12"/>
      <c r="TAR83" s="12"/>
      <c r="TAS83" s="12"/>
      <c r="TAT83" s="12"/>
      <c r="TAU83" s="12"/>
      <c r="TAV83" s="11"/>
      <c r="TAW83" s="15"/>
      <c r="TAX83" s="13"/>
      <c r="TAY83" s="14"/>
      <c r="TAZ83" s="14"/>
      <c r="TBA83" s="12"/>
      <c r="TBB83" s="12"/>
      <c r="TBC83" s="12"/>
      <c r="TBD83" s="12"/>
      <c r="TBE83" s="12"/>
      <c r="TBF83" s="12"/>
      <c r="TBG83" s="12"/>
      <c r="TBH83" s="12"/>
      <c r="TBI83" s="12"/>
      <c r="TBJ83" s="12"/>
      <c r="TBK83" s="12"/>
      <c r="TBL83" s="12"/>
      <c r="TBM83" s="11"/>
      <c r="TBN83" s="15"/>
      <c r="TBO83" s="13"/>
      <c r="TBP83" s="14"/>
      <c r="TBQ83" s="14"/>
      <c r="TBR83" s="12"/>
      <c r="TBS83" s="12"/>
      <c r="TBT83" s="12"/>
      <c r="TBU83" s="12"/>
      <c r="TBV83" s="12"/>
      <c r="TBW83" s="12"/>
      <c r="TBX83" s="12"/>
      <c r="TBY83" s="12"/>
      <c r="TBZ83" s="12"/>
      <c r="TCA83" s="12"/>
      <c r="TCB83" s="12"/>
      <c r="TCC83" s="12"/>
      <c r="TCD83" s="11"/>
      <c r="TCE83" s="15"/>
      <c r="TCF83" s="13"/>
      <c r="TCG83" s="14"/>
      <c r="TCH83" s="14"/>
      <c r="TCI83" s="12"/>
      <c r="TCJ83" s="12"/>
      <c r="TCK83" s="12"/>
      <c r="TCL83" s="12"/>
      <c r="TCM83" s="12"/>
      <c r="TCN83" s="12"/>
      <c r="TCO83" s="12"/>
      <c r="TCP83" s="12"/>
      <c r="TCQ83" s="12"/>
      <c r="TCR83" s="12"/>
      <c r="TCS83" s="12"/>
      <c r="TCT83" s="12"/>
      <c r="TCU83" s="11"/>
      <c r="TCV83" s="15"/>
      <c r="TCW83" s="13"/>
      <c r="TCX83" s="14"/>
      <c r="TCY83" s="14"/>
      <c r="TCZ83" s="12"/>
      <c r="TDA83" s="12"/>
      <c r="TDB83" s="12"/>
      <c r="TDC83" s="12"/>
      <c r="TDD83" s="12"/>
      <c r="TDE83" s="12"/>
      <c r="TDF83" s="12"/>
      <c r="TDG83" s="12"/>
      <c r="TDH83" s="12"/>
      <c r="TDI83" s="12"/>
      <c r="TDJ83" s="12"/>
      <c r="TDK83" s="12"/>
      <c r="TDL83" s="11"/>
      <c r="TDM83" s="15"/>
      <c r="TDN83" s="13"/>
      <c r="TDO83" s="14"/>
      <c r="TDP83" s="14"/>
      <c r="TDQ83" s="12"/>
      <c r="TDR83" s="12"/>
      <c r="TDS83" s="12"/>
      <c r="TDT83" s="12"/>
      <c r="TDU83" s="12"/>
      <c r="TDV83" s="12"/>
      <c r="TDW83" s="12"/>
      <c r="TDX83" s="12"/>
      <c r="TDY83" s="12"/>
      <c r="TDZ83" s="12"/>
      <c r="TEA83" s="12"/>
      <c r="TEB83" s="12"/>
      <c r="TEC83" s="11"/>
      <c r="TED83" s="15"/>
      <c r="TEE83" s="13"/>
      <c r="TEF83" s="14"/>
      <c r="TEG83" s="14"/>
      <c r="TEH83" s="12"/>
      <c r="TEI83" s="12"/>
      <c r="TEJ83" s="12"/>
      <c r="TEK83" s="12"/>
      <c r="TEL83" s="12"/>
      <c r="TEM83" s="12"/>
      <c r="TEN83" s="12"/>
      <c r="TEO83" s="12"/>
      <c r="TEP83" s="12"/>
      <c r="TEQ83" s="12"/>
      <c r="TER83" s="12"/>
      <c r="TES83" s="12"/>
      <c r="TET83" s="11"/>
      <c r="TEU83" s="15"/>
      <c r="TEV83" s="13"/>
      <c r="TEW83" s="14"/>
      <c r="TEX83" s="14"/>
      <c r="TEY83" s="12"/>
      <c r="TEZ83" s="12"/>
      <c r="TFA83" s="12"/>
      <c r="TFB83" s="12"/>
      <c r="TFC83" s="12"/>
      <c r="TFD83" s="12"/>
      <c r="TFE83" s="12"/>
      <c r="TFF83" s="12"/>
      <c r="TFG83" s="12"/>
      <c r="TFH83" s="12"/>
      <c r="TFI83" s="12"/>
      <c r="TFJ83" s="12"/>
      <c r="TFK83" s="11"/>
      <c r="TFL83" s="15"/>
      <c r="TFM83" s="13"/>
      <c r="TFN83" s="14"/>
      <c r="TFO83" s="14"/>
      <c r="TFP83" s="12"/>
      <c r="TFQ83" s="12"/>
      <c r="TFR83" s="12"/>
      <c r="TFS83" s="12"/>
      <c r="TFT83" s="12"/>
      <c r="TFU83" s="12"/>
      <c r="TFV83" s="12"/>
      <c r="TFW83" s="12"/>
      <c r="TFX83" s="12"/>
      <c r="TFY83" s="12"/>
      <c r="TFZ83" s="12"/>
      <c r="TGA83" s="12"/>
      <c r="TGB83" s="11"/>
      <c r="TGC83" s="15"/>
      <c r="TGD83" s="13"/>
      <c r="TGE83" s="14"/>
      <c r="TGF83" s="14"/>
      <c r="TGG83" s="12"/>
      <c r="TGH83" s="12"/>
      <c r="TGI83" s="12"/>
      <c r="TGJ83" s="12"/>
      <c r="TGK83" s="12"/>
      <c r="TGL83" s="12"/>
      <c r="TGM83" s="12"/>
      <c r="TGN83" s="12"/>
      <c r="TGO83" s="12"/>
      <c r="TGP83" s="12"/>
      <c r="TGQ83" s="12"/>
      <c r="TGR83" s="12"/>
      <c r="TGS83" s="11"/>
      <c r="TGT83" s="15"/>
      <c r="TGU83" s="13"/>
      <c r="TGV83" s="14"/>
      <c r="TGW83" s="14"/>
      <c r="TGX83" s="12"/>
      <c r="TGY83" s="12"/>
      <c r="TGZ83" s="12"/>
      <c r="THA83" s="12"/>
      <c r="THB83" s="12"/>
      <c r="THC83" s="12"/>
      <c r="THD83" s="12"/>
      <c r="THE83" s="12"/>
      <c r="THF83" s="12"/>
      <c r="THG83" s="12"/>
      <c r="THH83" s="12"/>
      <c r="THI83" s="12"/>
      <c r="THJ83" s="11"/>
      <c r="THK83" s="15"/>
      <c r="THL83" s="13"/>
      <c r="THM83" s="14"/>
      <c r="THN83" s="14"/>
      <c r="THO83" s="12"/>
      <c r="THP83" s="12"/>
      <c r="THQ83" s="12"/>
      <c r="THR83" s="12"/>
      <c r="THS83" s="12"/>
      <c r="THT83" s="12"/>
      <c r="THU83" s="12"/>
      <c r="THV83" s="12"/>
      <c r="THW83" s="12"/>
      <c r="THX83" s="12"/>
      <c r="THY83" s="12"/>
      <c r="THZ83" s="12"/>
      <c r="TIA83" s="11"/>
      <c r="TIB83" s="15"/>
      <c r="TIC83" s="13"/>
      <c r="TID83" s="14"/>
      <c r="TIE83" s="14"/>
      <c r="TIF83" s="12"/>
      <c r="TIG83" s="12"/>
      <c r="TIH83" s="12"/>
      <c r="TII83" s="12"/>
      <c r="TIJ83" s="12"/>
      <c r="TIK83" s="12"/>
      <c r="TIL83" s="12"/>
      <c r="TIM83" s="12"/>
      <c r="TIN83" s="12"/>
      <c r="TIO83" s="12"/>
      <c r="TIP83" s="12"/>
      <c r="TIQ83" s="12"/>
      <c r="TIR83" s="11"/>
      <c r="TIS83" s="15"/>
      <c r="TIT83" s="13"/>
      <c r="TIU83" s="14"/>
      <c r="TIV83" s="14"/>
      <c r="TIW83" s="12"/>
      <c r="TIX83" s="12"/>
      <c r="TIY83" s="12"/>
      <c r="TIZ83" s="12"/>
      <c r="TJA83" s="12"/>
      <c r="TJB83" s="12"/>
      <c r="TJC83" s="12"/>
      <c r="TJD83" s="12"/>
      <c r="TJE83" s="12"/>
      <c r="TJF83" s="12"/>
      <c r="TJG83" s="12"/>
      <c r="TJH83" s="12"/>
      <c r="TJI83" s="11"/>
      <c r="TJJ83" s="15"/>
      <c r="TJK83" s="13"/>
      <c r="TJL83" s="14"/>
      <c r="TJM83" s="14"/>
      <c r="TJN83" s="12"/>
      <c r="TJO83" s="12"/>
      <c r="TJP83" s="12"/>
      <c r="TJQ83" s="12"/>
      <c r="TJR83" s="12"/>
      <c r="TJS83" s="12"/>
      <c r="TJT83" s="12"/>
      <c r="TJU83" s="12"/>
      <c r="TJV83" s="12"/>
      <c r="TJW83" s="12"/>
      <c r="TJX83" s="12"/>
      <c r="TJY83" s="12"/>
      <c r="TJZ83" s="11"/>
      <c r="TKA83" s="15"/>
      <c r="TKB83" s="13"/>
      <c r="TKC83" s="14"/>
      <c r="TKD83" s="14"/>
      <c r="TKE83" s="12"/>
      <c r="TKF83" s="12"/>
      <c r="TKG83" s="12"/>
      <c r="TKH83" s="12"/>
      <c r="TKI83" s="12"/>
      <c r="TKJ83" s="12"/>
      <c r="TKK83" s="12"/>
      <c r="TKL83" s="12"/>
      <c r="TKM83" s="12"/>
      <c r="TKN83" s="12"/>
      <c r="TKO83" s="12"/>
      <c r="TKP83" s="12"/>
      <c r="TKQ83" s="11"/>
      <c r="TKR83" s="15"/>
      <c r="TKS83" s="13"/>
      <c r="TKT83" s="14"/>
      <c r="TKU83" s="14"/>
      <c r="TKV83" s="12"/>
      <c r="TKW83" s="12"/>
      <c r="TKX83" s="12"/>
      <c r="TKY83" s="12"/>
      <c r="TKZ83" s="12"/>
      <c r="TLA83" s="12"/>
      <c r="TLB83" s="12"/>
      <c r="TLC83" s="12"/>
      <c r="TLD83" s="12"/>
      <c r="TLE83" s="12"/>
      <c r="TLF83" s="12"/>
      <c r="TLG83" s="12"/>
      <c r="TLH83" s="11"/>
      <c r="TLI83" s="15"/>
      <c r="TLJ83" s="13"/>
      <c r="TLK83" s="14"/>
      <c r="TLL83" s="14"/>
      <c r="TLM83" s="12"/>
      <c r="TLN83" s="12"/>
      <c r="TLO83" s="12"/>
      <c r="TLP83" s="12"/>
      <c r="TLQ83" s="12"/>
      <c r="TLR83" s="12"/>
      <c r="TLS83" s="12"/>
      <c r="TLT83" s="12"/>
      <c r="TLU83" s="12"/>
      <c r="TLV83" s="12"/>
      <c r="TLW83" s="12"/>
      <c r="TLX83" s="12"/>
      <c r="TLY83" s="11"/>
      <c r="TLZ83" s="15"/>
      <c r="TMA83" s="13"/>
      <c r="TMB83" s="14"/>
      <c r="TMC83" s="14"/>
      <c r="TMD83" s="12"/>
      <c r="TME83" s="12"/>
      <c r="TMF83" s="12"/>
      <c r="TMG83" s="12"/>
      <c r="TMH83" s="12"/>
      <c r="TMI83" s="12"/>
      <c r="TMJ83" s="12"/>
      <c r="TMK83" s="12"/>
      <c r="TML83" s="12"/>
      <c r="TMM83" s="12"/>
      <c r="TMN83" s="12"/>
      <c r="TMO83" s="12"/>
      <c r="TMP83" s="11"/>
      <c r="TMQ83" s="15"/>
      <c r="TMR83" s="13"/>
      <c r="TMS83" s="14"/>
      <c r="TMT83" s="14"/>
      <c r="TMU83" s="12"/>
      <c r="TMV83" s="12"/>
      <c r="TMW83" s="12"/>
      <c r="TMX83" s="12"/>
      <c r="TMY83" s="12"/>
      <c r="TMZ83" s="12"/>
      <c r="TNA83" s="12"/>
      <c r="TNB83" s="12"/>
      <c r="TNC83" s="12"/>
      <c r="TND83" s="12"/>
      <c r="TNE83" s="12"/>
      <c r="TNF83" s="12"/>
      <c r="TNG83" s="11"/>
      <c r="TNH83" s="15"/>
      <c r="TNI83" s="13"/>
      <c r="TNJ83" s="14"/>
      <c r="TNK83" s="14"/>
      <c r="TNL83" s="12"/>
      <c r="TNM83" s="12"/>
      <c r="TNN83" s="12"/>
      <c r="TNO83" s="12"/>
      <c r="TNP83" s="12"/>
      <c r="TNQ83" s="12"/>
      <c r="TNR83" s="12"/>
      <c r="TNS83" s="12"/>
      <c r="TNT83" s="12"/>
      <c r="TNU83" s="12"/>
      <c r="TNV83" s="12"/>
      <c r="TNW83" s="12"/>
      <c r="TNX83" s="11"/>
      <c r="TNY83" s="15"/>
      <c r="TNZ83" s="13"/>
      <c r="TOA83" s="14"/>
      <c r="TOB83" s="14"/>
      <c r="TOC83" s="12"/>
      <c r="TOD83" s="12"/>
      <c r="TOE83" s="12"/>
      <c r="TOF83" s="12"/>
      <c r="TOG83" s="12"/>
      <c r="TOH83" s="12"/>
      <c r="TOI83" s="12"/>
      <c r="TOJ83" s="12"/>
      <c r="TOK83" s="12"/>
      <c r="TOL83" s="12"/>
      <c r="TOM83" s="12"/>
      <c r="TON83" s="12"/>
      <c r="TOO83" s="11"/>
      <c r="TOP83" s="15"/>
      <c r="TOQ83" s="13"/>
      <c r="TOR83" s="14"/>
      <c r="TOS83" s="14"/>
      <c r="TOT83" s="12"/>
      <c r="TOU83" s="12"/>
      <c r="TOV83" s="12"/>
      <c r="TOW83" s="12"/>
      <c r="TOX83" s="12"/>
      <c r="TOY83" s="12"/>
      <c r="TOZ83" s="12"/>
      <c r="TPA83" s="12"/>
      <c r="TPB83" s="12"/>
      <c r="TPC83" s="12"/>
      <c r="TPD83" s="12"/>
      <c r="TPE83" s="12"/>
      <c r="TPF83" s="11"/>
      <c r="TPG83" s="15"/>
      <c r="TPH83" s="13"/>
      <c r="TPI83" s="14"/>
      <c r="TPJ83" s="14"/>
      <c r="TPK83" s="12"/>
      <c r="TPL83" s="12"/>
      <c r="TPM83" s="12"/>
      <c r="TPN83" s="12"/>
      <c r="TPO83" s="12"/>
      <c r="TPP83" s="12"/>
      <c r="TPQ83" s="12"/>
      <c r="TPR83" s="12"/>
      <c r="TPS83" s="12"/>
      <c r="TPT83" s="12"/>
      <c r="TPU83" s="12"/>
      <c r="TPV83" s="12"/>
      <c r="TPW83" s="11"/>
      <c r="TPX83" s="15"/>
      <c r="TPY83" s="13"/>
      <c r="TPZ83" s="14"/>
      <c r="TQA83" s="14"/>
      <c r="TQB83" s="12"/>
      <c r="TQC83" s="12"/>
      <c r="TQD83" s="12"/>
      <c r="TQE83" s="12"/>
      <c r="TQF83" s="12"/>
      <c r="TQG83" s="12"/>
      <c r="TQH83" s="12"/>
      <c r="TQI83" s="12"/>
      <c r="TQJ83" s="12"/>
      <c r="TQK83" s="12"/>
      <c r="TQL83" s="12"/>
      <c r="TQM83" s="12"/>
      <c r="TQN83" s="11"/>
      <c r="TQO83" s="15"/>
      <c r="TQP83" s="13"/>
      <c r="TQQ83" s="14"/>
      <c r="TQR83" s="14"/>
      <c r="TQS83" s="12"/>
      <c r="TQT83" s="12"/>
      <c r="TQU83" s="12"/>
      <c r="TQV83" s="12"/>
      <c r="TQW83" s="12"/>
      <c r="TQX83" s="12"/>
      <c r="TQY83" s="12"/>
      <c r="TQZ83" s="12"/>
      <c r="TRA83" s="12"/>
      <c r="TRB83" s="12"/>
      <c r="TRC83" s="12"/>
      <c r="TRD83" s="12"/>
      <c r="TRE83" s="11"/>
      <c r="TRF83" s="15"/>
      <c r="TRG83" s="13"/>
      <c r="TRH83" s="14"/>
      <c r="TRI83" s="14"/>
      <c r="TRJ83" s="12"/>
      <c r="TRK83" s="12"/>
      <c r="TRL83" s="12"/>
      <c r="TRM83" s="12"/>
      <c r="TRN83" s="12"/>
      <c r="TRO83" s="12"/>
      <c r="TRP83" s="12"/>
      <c r="TRQ83" s="12"/>
      <c r="TRR83" s="12"/>
      <c r="TRS83" s="12"/>
      <c r="TRT83" s="12"/>
      <c r="TRU83" s="12"/>
      <c r="TRV83" s="11"/>
      <c r="TRW83" s="15"/>
      <c r="TRX83" s="13"/>
      <c r="TRY83" s="14"/>
      <c r="TRZ83" s="14"/>
      <c r="TSA83" s="12"/>
      <c r="TSB83" s="12"/>
      <c r="TSC83" s="12"/>
      <c r="TSD83" s="12"/>
      <c r="TSE83" s="12"/>
      <c r="TSF83" s="12"/>
      <c r="TSG83" s="12"/>
      <c r="TSH83" s="12"/>
      <c r="TSI83" s="12"/>
      <c r="TSJ83" s="12"/>
      <c r="TSK83" s="12"/>
      <c r="TSL83" s="12"/>
      <c r="TSM83" s="11"/>
      <c r="TSN83" s="15"/>
      <c r="TSO83" s="13"/>
      <c r="TSP83" s="14"/>
      <c r="TSQ83" s="14"/>
      <c r="TSR83" s="12"/>
      <c r="TSS83" s="12"/>
      <c r="TST83" s="12"/>
      <c r="TSU83" s="12"/>
      <c r="TSV83" s="12"/>
      <c r="TSW83" s="12"/>
      <c r="TSX83" s="12"/>
      <c r="TSY83" s="12"/>
      <c r="TSZ83" s="12"/>
      <c r="TTA83" s="12"/>
      <c r="TTB83" s="12"/>
      <c r="TTC83" s="12"/>
      <c r="TTD83" s="11"/>
      <c r="TTE83" s="15"/>
      <c r="TTF83" s="13"/>
      <c r="TTG83" s="14"/>
      <c r="TTH83" s="14"/>
      <c r="TTI83" s="12"/>
      <c r="TTJ83" s="12"/>
      <c r="TTK83" s="12"/>
      <c r="TTL83" s="12"/>
      <c r="TTM83" s="12"/>
      <c r="TTN83" s="12"/>
      <c r="TTO83" s="12"/>
      <c r="TTP83" s="12"/>
      <c r="TTQ83" s="12"/>
      <c r="TTR83" s="12"/>
      <c r="TTS83" s="12"/>
      <c r="TTT83" s="12"/>
      <c r="TTU83" s="11"/>
      <c r="TTV83" s="15"/>
      <c r="TTW83" s="13"/>
      <c r="TTX83" s="14"/>
      <c r="TTY83" s="14"/>
      <c r="TTZ83" s="12"/>
      <c r="TUA83" s="12"/>
      <c r="TUB83" s="12"/>
      <c r="TUC83" s="12"/>
      <c r="TUD83" s="12"/>
      <c r="TUE83" s="12"/>
      <c r="TUF83" s="12"/>
      <c r="TUG83" s="12"/>
      <c r="TUH83" s="12"/>
      <c r="TUI83" s="12"/>
      <c r="TUJ83" s="12"/>
      <c r="TUK83" s="12"/>
      <c r="TUL83" s="11"/>
      <c r="TUM83" s="15"/>
      <c r="TUN83" s="13"/>
      <c r="TUO83" s="14"/>
      <c r="TUP83" s="14"/>
      <c r="TUQ83" s="12"/>
      <c r="TUR83" s="12"/>
      <c r="TUS83" s="12"/>
      <c r="TUT83" s="12"/>
      <c r="TUU83" s="12"/>
      <c r="TUV83" s="12"/>
      <c r="TUW83" s="12"/>
      <c r="TUX83" s="12"/>
      <c r="TUY83" s="12"/>
      <c r="TUZ83" s="12"/>
      <c r="TVA83" s="12"/>
      <c r="TVB83" s="12"/>
      <c r="TVC83" s="11"/>
      <c r="TVD83" s="15"/>
      <c r="TVE83" s="13"/>
      <c r="TVF83" s="14"/>
      <c r="TVG83" s="14"/>
      <c r="TVH83" s="12"/>
      <c r="TVI83" s="12"/>
      <c r="TVJ83" s="12"/>
      <c r="TVK83" s="12"/>
      <c r="TVL83" s="12"/>
      <c r="TVM83" s="12"/>
      <c r="TVN83" s="12"/>
      <c r="TVO83" s="12"/>
      <c r="TVP83" s="12"/>
      <c r="TVQ83" s="12"/>
      <c r="TVR83" s="12"/>
      <c r="TVS83" s="12"/>
      <c r="TVT83" s="11"/>
      <c r="TVU83" s="15"/>
      <c r="TVV83" s="13"/>
      <c r="TVW83" s="14"/>
      <c r="TVX83" s="14"/>
      <c r="TVY83" s="12"/>
      <c r="TVZ83" s="12"/>
      <c r="TWA83" s="12"/>
      <c r="TWB83" s="12"/>
      <c r="TWC83" s="12"/>
      <c r="TWD83" s="12"/>
      <c r="TWE83" s="12"/>
      <c r="TWF83" s="12"/>
      <c r="TWG83" s="12"/>
      <c r="TWH83" s="12"/>
      <c r="TWI83" s="12"/>
      <c r="TWJ83" s="12"/>
      <c r="TWK83" s="11"/>
      <c r="TWL83" s="15"/>
      <c r="TWM83" s="13"/>
      <c r="TWN83" s="14"/>
      <c r="TWO83" s="14"/>
      <c r="TWP83" s="12"/>
      <c r="TWQ83" s="12"/>
      <c r="TWR83" s="12"/>
      <c r="TWS83" s="12"/>
      <c r="TWT83" s="12"/>
      <c r="TWU83" s="12"/>
      <c r="TWV83" s="12"/>
      <c r="TWW83" s="12"/>
      <c r="TWX83" s="12"/>
      <c r="TWY83" s="12"/>
      <c r="TWZ83" s="12"/>
      <c r="TXA83" s="12"/>
      <c r="TXB83" s="11"/>
      <c r="TXC83" s="15"/>
      <c r="TXD83" s="13"/>
      <c r="TXE83" s="14"/>
      <c r="TXF83" s="14"/>
      <c r="TXG83" s="12"/>
      <c r="TXH83" s="12"/>
      <c r="TXI83" s="12"/>
      <c r="TXJ83" s="12"/>
      <c r="TXK83" s="12"/>
      <c r="TXL83" s="12"/>
      <c r="TXM83" s="12"/>
      <c r="TXN83" s="12"/>
      <c r="TXO83" s="12"/>
      <c r="TXP83" s="12"/>
      <c r="TXQ83" s="12"/>
      <c r="TXR83" s="12"/>
      <c r="TXS83" s="11"/>
      <c r="TXT83" s="15"/>
      <c r="TXU83" s="13"/>
      <c r="TXV83" s="14"/>
      <c r="TXW83" s="14"/>
      <c r="TXX83" s="12"/>
      <c r="TXY83" s="12"/>
      <c r="TXZ83" s="12"/>
      <c r="TYA83" s="12"/>
      <c r="TYB83" s="12"/>
      <c r="TYC83" s="12"/>
      <c r="TYD83" s="12"/>
      <c r="TYE83" s="12"/>
      <c r="TYF83" s="12"/>
      <c r="TYG83" s="12"/>
      <c r="TYH83" s="12"/>
      <c r="TYI83" s="12"/>
      <c r="TYJ83" s="11"/>
      <c r="TYK83" s="15"/>
      <c r="TYL83" s="13"/>
      <c r="TYM83" s="14"/>
      <c r="TYN83" s="14"/>
      <c r="TYO83" s="12"/>
      <c r="TYP83" s="12"/>
      <c r="TYQ83" s="12"/>
      <c r="TYR83" s="12"/>
      <c r="TYS83" s="12"/>
      <c r="TYT83" s="12"/>
      <c r="TYU83" s="12"/>
      <c r="TYV83" s="12"/>
      <c r="TYW83" s="12"/>
      <c r="TYX83" s="12"/>
      <c r="TYY83" s="12"/>
      <c r="TYZ83" s="12"/>
      <c r="TZA83" s="11"/>
      <c r="TZB83" s="15"/>
      <c r="TZC83" s="13"/>
      <c r="TZD83" s="14"/>
      <c r="TZE83" s="14"/>
      <c r="TZF83" s="12"/>
      <c r="TZG83" s="12"/>
      <c r="TZH83" s="12"/>
      <c r="TZI83" s="12"/>
      <c r="TZJ83" s="12"/>
      <c r="TZK83" s="12"/>
      <c r="TZL83" s="12"/>
      <c r="TZM83" s="12"/>
      <c r="TZN83" s="12"/>
      <c r="TZO83" s="12"/>
      <c r="TZP83" s="12"/>
      <c r="TZQ83" s="12"/>
      <c r="TZR83" s="11"/>
      <c r="TZS83" s="15"/>
      <c r="TZT83" s="13"/>
      <c r="TZU83" s="14"/>
      <c r="TZV83" s="14"/>
      <c r="TZW83" s="12"/>
      <c r="TZX83" s="12"/>
      <c r="TZY83" s="12"/>
      <c r="TZZ83" s="12"/>
      <c r="UAA83" s="12"/>
      <c r="UAB83" s="12"/>
      <c r="UAC83" s="12"/>
      <c r="UAD83" s="12"/>
      <c r="UAE83" s="12"/>
      <c r="UAF83" s="12"/>
      <c r="UAG83" s="12"/>
      <c r="UAH83" s="12"/>
      <c r="UAI83" s="11"/>
      <c r="UAJ83" s="15"/>
      <c r="UAK83" s="13"/>
      <c r="UAL83" s="14"/>
      <c r="UAM83" s="14"/>
      <c r="UAN83" s="12"/>
      <c r="UAO83" s="12"/>
      <c r="UAP83" s="12"/>
      <c r="UAQ83" s="12"/>
      <c r="UAR83" s="12"/>
      <c r="UAS83" s="12"/>
      <c r="UAT83" s="12"/>
      <c r="UAU83" s="12"/>
      <c r="UAV83" s="12"/>
      <c r="UAW83" s="12"/>
      <c r="UAX83" s="12"/>
      <c r="UAY83" s="12"/>
      <c r="UAZ83" s="11"/>
      <c r="UBA83" s="15"/>
      <c r="UBB83" s="13"/>
      <c r="UBC83" s="14"/>
      <c r="UBD83" s="14"/>
      <c r="UBE83" s="12"/>
      <c r="UBF83" s="12"/>
      <c r="UBG83" s="12"/>
      <c r="UBH83" s="12"/>
      <c r="UBI83" s="12"/>
      <c r="UBJ83" s="12"/>
      <c r="UBK83" s="12"/>
      <c r="UBL83" s="12"/>
      <c r="UBM83" s="12"/>
      <c r="UBN83" s="12"/>
      <c r="UBO83" s="12"/>
      <c r="UBP83" s="12"/>
      <c r="UBQ83" s="11"/>
      <c r="UBR83" s="15"/>
      <c r="UBS83" s="13"/>
      <c r="UBT83" s="14"/>
      <c r="UBU83" s="14"/>
      <c r="UBV83" s="12"/>
      <c r="UBW83" s="12"/>
      <c r="UBX83" s="12"/>
      <c r="UBY83" s="12"/>
      <c r="UBZ83" s="12"/>
      <c r="UCA83" s="12"/>
      <c r="UCB83" s="12"/>
      <c r="UCC83" s="12"/>
      <c r="UCD83" s="12"/>
      <c r="UCE83" s="12"/>
      <c r="UCF83" s="12"/>
      <c r="UCG83" s="12"/>
      <c r="UCH83" s="11"/>
      <c r="UCI83" s="15"/>
      <c r="UCJ83" s="13"/>
      <c r="UCK83" s="14"/>
      <c r="UCL83" s="14"/>
      <c r="UCM83" s="12"/>
      <c r="UCN83" s="12"/>
      <c r="UCO83" s="12"/>
      <c r="UCP83" s="12"/>
      <c r="UCQ83" s="12"/>
      <c r="UCR83" s="12"/>
      <c r="UCS83" s="12"/>
      <c r="UCT83" s="12"/>
      <c r="UCU83" s="12"/>
      <c r="UCV83" s="12"/>
      <c r="UCW83" s="12"/>
      <c r="UCX83" s="12"/>
      <c r="UCY83" s="11"/>
      <c r="UCZ83" s="15"/>
      <c r="UDA83" s="13"/>
      <c r="UDB83" s="14"/>
      <c r="UDC83" s="14"/>
      <c r="UDD83" s="12"/>
      <c r="UDE83" s="12"/>
      <c r="UDF83" s="12"/>
      <c r="UDG83" s="12"/>
      <c r="UDH83" s="12"/>
      <c r="UDI83" s="12"/>
      <c r="UDJ83" s="12"/>
      <c r="UDK83" s="12"/>
      <c r="UDL83" s="12"/>
      <c r="UDM83" s="12"/>
      <c r="UDN83" s="12"/>
      <c r="UDO83" s="12"/>
      <c r="UDP83" s="11"/>
      <c r="UDQ83" s="15"/>
      <c r="UDR83" s="13"/>
      <c r="UDS83" s="14"/>
      <c r="UDT83" s="14"/>
      <c r="UDU83" s="12"/>
      <c r="UDV83" s="12"/>
      <c r="UDW83" s="12"/>
      <c r="UDX83" s="12"/>
      <c r="UDY83" s="12"/>
      <c r="UDZ83" s="12"/>
      <c r="UEA83" s="12"/>
      <c r="UEB83" s="12"/>
      <c r="UEC83" s="12"/>
      <c r="UED83" s="12"/>
      <c r="UEE83" s="12"/>
      <c r="UEF83" s="12"/>
      <c r="UEG83" s="11"/>
      <c r="UEH83" s="15"/>
      <c r="UEI83" s="13"/>
      <c r="UEJ83" s="14"/>
      <c r="UEK83" s="14"/>
      <c r="UEL83" s="12"/>
      <c r="UEM83" s="12"/>
      <c r="UEN83" s="12"/>
      <c r="UEO83" s="12"/>
      <c r="UEP83" s="12"/>
      <c r="UEQ83" s="12"/>
      <c r="UER83" s="12"/>
      <c r="UES83" s="12"/>
      <c r="UET83" s="12"/>
      <c r="UEU83" s="12"/>
      <c r="UEV83" s="12"/>
      <c r="UEW83" s="12"/>
      <c r="UEX83" s="11"/>
      <c r="UEY83" s="15"/>
      <c r="UEZ83" s="13"/>
      <c r="UFA83" s="14"/>
      <c r="UFB83" s="14"/>
      <c r="UFC83" s="12"/>
      <c r="UFD83" s="12"/>
      <c r="UFE83" s="12"/>
      <c r="UFF83" s="12"/>
      <c r="UFG83" s="12"/>
      <c r="UFH83" s="12"/>
      <c r="UFI83" s="12"/>
      <c r="UFJ83" s="12"/>
      <c r="UFK83" s="12"/>
      <c r="UFL83" s="12"/>
      <c r="UFM83" s="12"/>
      <c r="UFN83" s="12"/>
      <c r="UFO83" s="11"/>
      <c r="UFP83" s="15"/>
      <c r="UFQ83" s="13"/>
      <c r="UFR83" s="14"/>
      <c r="UFS83" s="14"/>
      <c r="UFT83" s="12"/>
      <c r="UFU83" s="12"/>
      <c r="UFV83" s="12"/>
      <c r="UFW83" s="12"/>
      <c r="UFX83" s="12"/>
      <c r="UFY83" s="12"/>
      <c r="UFZ83" s="12"/>
      <c r="UGA83" s="12"/>
      <c r="UGB83" s="12"/>
      <c r="UGC83" s="12"/>
      <c r="UGD83" s="12"/>
      <c r="UGE83" s="12"/>
      <c r="UGF83" s="11"/>
      <c r="UGG83" s="15"/>
      <c r="UGH83" s="13"/>
      <c r="UGI83" s="14"/>
      <c r="UGJ83" s="14"/>
      <c r="UGK83" s="12"/>
      <c r="UGL83" s="12"/>
      <c r="UGM83" s="12"/>
      <c r="UGN83" s="12"/>
      <c r="UGO83" s="12"/>
      <c r="UGP83" s="12"/>
      <c r="UGQ83" s="12"/>
      <c r="UGR83" s="12"/>
      <c r="UGS83" s="12"/>
      <c r="UGT83" s="12"/>
      <c r="UGU83" s="12"/>
      <c r="UGV83" s="12"/>
      <c r="UGW83" s="11"/>
      <c r="UGX83" s="15"/>
      <c r="UGY83" s="13"/>
      <c r="UGZ83" s="14"/>
      <c r="UHA83" s="14"/>
      <c r="UHB83" s="12"/>
      <c r="UHC83" s="12"/>
      <c r="UHD83" s="12"/>
      <c r="UHE83" s="12"/>
      <c r="UHF83" s="12"/>
      <c r="UHG83" s="12"/>
      <c r="UHH83" s="12"/>
      <c r="UHI83" s="12"/>
      <c r="UHJ83" s="12"/>
      <c r="UHK83" s="12"/>
      <c r="UHL83" s="12"/>
      <c r="UHM83" s="12"/>
      <c r="UHN83" s="11"/>
      <c r="UHO83" s="15"/>
      <c r="UHP83" s="13"/>
      <c r="UHQ83" s="14"/>
      <c r="UHR83" s="14"/>
      <c r="UHS83" s="12"/>
      <c r="UHT83" s="12"/>
      <c r="UHU83" s="12"/>
      <c r="UHV83" s="12"/>
      <c r="UHW83" s="12"/>
      <c r="UHX83" s="12"/>
      <c r="UHY83" s="12"/>
      <c r="UHZ83" s="12"/>
      <c r="UIA83" s="12"/>
      <c r="UIB83" s="12"/>
      <c r="UIC83" s="12"/>
      <c r="UID83" s="12"/>
      <c r="UIE83" s="11"/>
      <c r="UIF83" s="15"/>
      <c r="UIG83" s="13"/>
      <c r="UIH83" s="14"/>
      <c r="UII83" s="14"/>
      <c r="UIJ83" s="12"/>
      <c r="UIK83" s="12"/>
      <c r="UIL83" s="12"/>
      <c r="UIM83" s="12"/>
      <c r="UIN83" s="12"/>
      <c r="UIO83" s="12"/>
      <c r="UIP83" s="12"/>
      <c r="UIQ83" s="12"/>
      <c r="UIR83" s="12"/>
      <c r="UIS83" s="12"/>
      <c r="UIT83" s="12"/>
      <c r="UIU83" s="12"/>
      <c r="UIV83" s="11"/>
      <c r="UIW83" s="15"/>
      <c r="UIX83" s="13"/>
      <c r="UIY83" s="14"/>
      <c r="UIZ83" s="14"/>
      <c r="UJA83" s="12"/>
      <c r="UJB83" s="12"/>
      <c r="UJC83" s="12"/>
      <c r="UJD83" s="12"/>
      <c r="UJE83" s="12"/>
      <c r="UJF83" s="12"/>
      <c r="UJG83" s="12"/>
      <c r="UJH83" s="12"/>
      <c r="UJI83" s="12"/>
      <c r="UJJ83" s="12"/>
      <c r="UJK83" s="12"/>
      <c r="UJL83" s="12"/>
      <c r="UJM83" s="11"/>
      <c r="UJN83" s="15"/>
      <c r="UJO83" s="13"/>
      <c r="UJP83" s="14"/>
      <c r="UJQ83" s="14"/>
      <c r="UJR83" s="12"/>
      <c r="UJS83" s="12"/>
      <c r="UJT83" s="12"/>
      <c r="UJU83" s="12"/>
      <c r="UJV83" s="12"/>
      <c r="UJW83" s="12"/>
      <c r="UJX83" s="12"/>
      <c r="UJY83" s="12"/>
      <c r="UJZ83" s="12"/>
      <c r="UKA83" s="12"/>
      <c r="UKB83" s="12"/>
      <c r="UKC83" s="12"/>
      <c r="UKD83" s="11"/>
      <c r="UKE83" s="15"/>
      <c r="UKF83" s="13"/>
      <c r="UKG83" s="14"/>
      <c r="UKH83" s="14"/>
      <c r="UKI83" s="12"/>
      <c r="UKJ83" s="12"/>
      <c r="UKK83" s="12"/>
      <c r="UKL83" s="12"/>
      <c r="UKM83" s="12"/>
      <c r="UKN83" s="12"/>
      <c r="UKO83" s="12"/>
      <c r="UKP83" s="12"/>
      <c r="UKQ83" s="12"/>
      <c r="UKR83" s="12"/>
      <c r="UKS83" s="12"/>
      <c r="UKT83" s="12"/>
      <c r="UKU83" s="11"/>
      <c r="UKV83" s="15"/>
      <c r="UKW83" s="13"/>
      <c r="UKX83" s="14"/>
      <c r="UKY83" s="14"/>
      <c r="UKZ83" s="12"/>
      <c r="ULA83" s="12"/>
      <c r="ULB83" s="12"/>
      <c r="ULC83" s="12"/>
      <c r="ULD83" s="12"/>
      <c r="ULE83" s="12"/>
      <c r="ULF83" s="12"/>
      <c r="ULG83" s="12"/>
      <c r="ULH83" s="12"/>
      <c r="ULI83" s="12"/>
      <c r="ULJ83" s="12"/>
      <c r="ULK83" s="12"/>
      <c r="ULL83" s="11"/>
      <c r="ULM83" s="15"/>
      <c r="ULN83" s="13"/>
      <c r="ULO83" s="14"/>
      <c r="ULP83" s="14"/>
      <c r="ULQ83" s="12"/>
      <c r="ULR83" s="12"/>
      <c r="ULS83" s="12"/>
      <c r="ULT83" s="12"/>
      <c r="ULU83" s="12"/>
      <c r="ULV83" s="12"/>
      <c r="ULW83" s="12"/>
      <c r="ULX83" s="12"/>
      <c r="ULY83" s="12"/>
      <c r="ULZ83" s="12"/>
      <c r="UMA83" s="12"/>
      <c r="UMB83" s="12"/>
      <c r="UMC83" s="11"/>
      <c r="UMD83" s="15"/>
      <c r="UME83" s="13"/>
      <c r="UMF83" s="14"/>
      <c r="UMG83" s="14"/>
      <c r="UMH83" s="12"/>
      <c r="UMI83" s="12"/>
      <c r="UMJ83" s="12"/>
      <c r="UMK83" s="12"/>
      <c r="UML83" s="12"/>
      <c r="UMM83" s="12"/>
      <c r="UMN83" s="12"/>
      <c r="UMO83" s="12"/>
      <c r="UMP83" s="12"/>
      <c r="UMQ83" s="12"/>
      <c r="UMR83" s="12"/>
      <c r="UMS83" s="12"/>
      <c r="UMT83" s="11"/>
      <c r="UMU83" s="15"/>
      <c r="UMV83" s="13"/>
      <c r="UMW83" s="14"/>
      <c r="UMX83" s="14"/>
      <c r="UMY83" s="12"/>
      <c r="UMZ83" s="12"/>
      <c r="UNA83" s="12"/>
      <c r="UNB83" s="12"/>
      <c r="UNC83" s="12"/>
      <c r="UND83" s="12"/>
      <c r="UNE83" s="12"/>
      <c r="UNF83" s="12"/>
      <c r="UNG83" s="12"/>
      <c r="UNH83" s="12"/>
      <c r="UNI83" s="12"/>
      <c r="UNJ83" s="12"/>
      <c r="UNK83" s="11"/>
      <c r="UNL83" s="15"/>
      <c r="UNM83" s="13"/>
      <c r="UNN83" s="14"/>
      <c r="UNO83" s="14"/>
      <c r="UNP83" s="12"/>
      <c r="UNQ83" s="12"/>
      <c r="UNR83" s="12"/>
      <c r="UNS83" s="12"/>
      <c r="UNT83" s="12"/>
      <c r="UNU83" s="12"/>
      <c r="UNV83" s="12"/>
      <c r="UNW83" s="12"/>
      <c r="UNX83" s="12"/>
      <c r="UNY83" s="12"/>
      <c r="UNZ83" s="12"/>
      <c r="UOA83" s="12"/>
      <c r="UOB83" s="11"/>
      <c r="UOC83" s="15"/>
      <c r="UOD83" s="13"/>
      <c r="UOE83" s="14"/>
      <c r="UOF83" s="14"/>
      <c r="UOG83" s="12"/>
      <c r="UOH83" s="12"/>
      <c r="UOI83" s="12"/>
      <c r="UOJ83" s="12"/>
      <c r="UOK83" s="12"/>
      <c r="UOL83" s="12"/>
      <c r="UOM83" s="12"/>
      <c r="UON83" s="12"/>
      <c r="UOO83" s="12"/>
      <c r="UOP83" s="12"/>
      <c r="UOQ83" s="12"/>
      <c r="UOR83" s="12"/>
      <c r="UOS83" s="11"/>
      <c r="UOT83" s="15"/>
      <c r="UOU83" s="13"/>
      <c r="UOV83" s="14"/>
      <c r="UOW83" s="14"/>
      <c r="UOX83" s="12"/>
      <c r="UOY83" s="12"/>
      <c r="UOZ83" s="12"/>
      <c r="UPA83" s="12"/>
      <c r="UPB83" s="12"/>
      <c r="UPC83" s="12"/>
      <c r="UPD83" s="12"/>
      <c r="UPE83" s="12"/>
      <c r="UPF83" s="12"/>
      <c r="UPG83" s="12"/>
      <c r="UPH83" s="12"/>
      <c r="UPI83" s="12"/>
      <c r="UPJ83" s="11"/>
      <c r="UPK83" s="15"/>
      <c r="UPL83" s="13"/>
      <c r="UPM83" s="14"/>
      <c r="UPN83" s="14"/>
      <c r="UPO83" s="12"/>
      <c r="UPP83" s="12"/>
      <c r="UPQ83" s="12"/>
      <c r="UPR83" s="12"/>
      <c r="UPS83" s="12"/>
      <c r="UPT83" s="12"/>
      <c r="UPU83" s="12"/>
      <c r="UPV83" s="12"/>
      <c r="UPW83" s="12"/>
      <c r="UPX83" s="12"/>
      <c r="UPY83" s="12"/>
      <c r="UPZ83" s="12"/>
      <c r="UQA83" s="11"/>
      <c r="UQB83" s="15"/>
      <c r="UQC83" s="13"/>
      <c r="UQD83" s="14"/>
      <c r="UQE83" s="14"/>
      <c r="UQF83" s="12"/>
      <c r="UQG83" s="12"/>
      <c r="UQH83" s="12"/>
      <c r="UQI83" s="12"/>
      <c r="UQJ83" s="12"/>
      <c r="UQK83" s="12"/>
      <c r="UQL83" s="12"/>
      <c r="UQM83" s="12"/>
      <c r="UQN83" s="12"/>
      <c r="UQO83" s="12"/>
      <c r="UQP83" s="12"/>
      <c r="UQQ83" s="12"/>
      <c r="UQR83" s="11"/>
      <c r="UQS83" s="15"/>
      <c r="UQT83" s="13"/>
      <c r="UQU83" s="14"/>
      <c r="UQV83" s="14"/>
      <c r="UQW83" s="12"/>
      <c r="UQX83" s="12"/>
      <c r="UQY83" s="12"/>
      <c r="UQZ83" s="12"/>
      <c r="URA83" s="12"/>
      <c r="URB83" s="12"/>
      <c r="URC83" s="12"/>
      <c r="URD83" s="12"/>
      <c r="URE83" s="12"/>
      <c r="URF83" s="12"/>
      <c r="URG83" s="12"/>
      <c r="URH83" s="12"/>
      <c r="URI83" s="11"/>
      <c r="URJ83" s="15"/>
      <c r="URK83" s="13"/>
      <c r="URL83" s="14"/>
      <c r="URM83" s="14"/>
      <c r="URN83" s="12"/>
      <c r="URO83" s="12"/>
      <c r="URP83" s="12"/>
      <c r="URQ83" s="12"/>
      <c r="URR83" s="12"/>
      <c r="URS83" s="12"/>
      <c r="URT83" s="12"/>
      <c r="URU83" s="12"/>
      <c r="URV83" s="12"/>
      <c r="URW83" s="12"/>
      <c r="URX83" s="12"/>
      <c r="URY83" s="12"/>
      <c r="URZ83" s="11"/>
      <c r="USA83" s="15"/>
      <c r="USB83" s="13"/>
      <c r="USC83" s="14"/>
      <c r="USD83" s="14"/>
      <c r="USE83" s="12"/>
      <c r="USF83" s="12"/>
      <c r="USG83" s="12"/>
      <c r="USH83" s="12"/>
      <c r="USI83" s="12"/>
      <c r="USJ83" s="12"/>
      <c r="USK83" s="12"/>
      <c r="USL83" s="12"/>
      <c r="USM83" s="12"/>
      <c r="USN83" s="12"/>
      <c r="USO83" s="12"/>
      <c r="USP83" s="12"/>
      <c r="USQ83" s="11"/>
      <c r="USR83" s="15"/>
      <c r="USS83" s="13"/>
      <c r="UST83" s="14"/>
      <c r="USU83" s="14"/>
      <c r="USV83" s="12"/>
      <c r="USW83" s="12"/>
      <c r="USX83" s="12"/>
      <c r="USY83" s="12"/>
      <c r="USZ83" s="12"/>
      <c r="UTA83" s="12"/>
      <c r="UTB83" s="12"/>
      <c r="UTC83" s="12"/>
      <c r="UTD83" s="12"/>
      <c r="UTE83" s="12"/>
      <c r="UTF83" s="12"/>
      <c r="UTG83" s="12"/>
      <c r="UTH83" s="11"/>
      <c r="UTI83" s="15"/>
      <c r="UTJ83" s="13"/>
      <c r="UTK83" s="14"/>
      <c r="UTL83" s="14"/>
      <c r="UTM83" s="12"/>
      <c r="UTN83" s="12"/>
      <c r="UTO83" s="12"/>
      <c r="UTP83" s="12"/>
      <c r="UTQ83" s="12"/>
      <c r="UTR83" s="12"/>
      <c r="UTS83" s="12"/>
      <c r="UTT83" s="12"/>
      <c r="UTU83" s="12"/>
      <c r="UTV83" s="12"/>
      <c r="UTW83" s="12"/>
      <c r="UTX83" s="12"/>
      <c r="UTY83" s="11"/>
      <c r="UTZ83" s="15"/>
      <c r="UUA83" s="13"/>
      <c r="UUB83" s="14"/>
      <c r="UUC83" s="14"/>
      <c r="UUD83" s="12"/>
      <c r="UUE83" s="12"/>
      <c r="UUF83" s="12"/>
      <c r="UUG83" s="12"/>
      <c r="UUH83" s="12"/>
      <c r="UUI83" s="12"/>
      <c r="UUJ83" s="12"/>
      <c r="UUK83" s="12"/>
      <c r="UUL83" s="12"/>
      <c r="UUM83" s="12"/>
      <c r="UUN83" s="12"/>
      <c r="UUO83" s="12"/>
      <c r="UUP83" s="11"/>
      <c r="UUQ83" s="15"/>
      <c r="UUR83" s="13"/>
      <c r="UUS83" s="14"/>
      <c r="UUT83" s="14"/>
      <c r="UUU83" s="12"/>
      <c r="UUV83" s="12"/>
      <c r="UUW83" s="12"/>
      <c r="UUX83" s="12"/>
      <c r="UUY83" s="12"/>
      <c r="UUZ83" s="12"/>
      <c r="UVA83" s="12"/>
      <c r="UVB83" s="12"/>
      <c r="UVC83" s="12"/>
      <c r="UVD83" s="12"/>
      <c r="UVE83" s="12"/>
      <c r="UVF83" s="12"/>
      <c r="UVG83" s="11"/>
      <c r="UVH83" s="15"/>
      <c r="UVI83" s="13"/>
      <c r="UVJ83" s="14"/>
      <c r="UVK83" s="14"/>
      <c r="UVL83" s="12"/>
      <c r="UVM83" s="12"/>
      <c r="UVN83" s="12"/>
      <c r="UVO83" s="12"/>
      <c r="UVP83" s="12"/>
      <c r="UVQ83" s="12"/>
      <c r="UVR83" s="12"/>
      <c r="UVS83" s="12"/>
      <c r="UVT83" s="12"/>
      <c r="UVU83" s="12"/>
      <c r="UVV83" s="12"/>
      <c r="UVW83" s="12"/>
      <c r="UVX83" s="11"/>
      <c r="UVY83" s="15"/>
      <c r="UVZ83" s="13"/>
      <c r="UWA83" s="14"/>
      <c r="UWB83" s="14"/>
      <c r="UWC83" s="12"/>
      <c r="UWD83" s="12"/>
      <c r="UWE83" s="12"/>
      <c r="UWF83" s="12"/>
      <c r="UWG83" s="12"/>
      <c r="UWH83" s="12"/>
      <c r="UWI83" s="12"/>
      <c r="UWJ83" s="12"/>
      <c r="UWK83" s="12"/>
      <c r="UWL83" s="12"/>
      <c r="UWM83" s="12"/>
      <c r="UWN83" s="12"/>
      <c r="UWO83" s="11"/>
      <c r="UWP83" s="15"/>
      <c r="UWQ83" s="13"/>
      <c r="UWR83" s="14"/>
      <c r="UWS83" s="14"/>
      <c r="UWT83" s="12"/>
      <c r="UWU83" s="12"/>
      <c r="UWV83" s="12"/>
      <c r="UWW83" s="12"/>
      <c r="UWX83" s="12"/>
      <c r="UWY83" s="12"/>
      <c r="UWZ83" s="12"/>
      <c r="UXA83" s="12"/>
      <c r="UXB83" s="12"/>
      <c r="UXC83" s="12"/>
      <c r="UXD83" s="12"/>
      <c r="UXE83" s="12"/>
      <c r="UXF83" s="11"/>
      <c r="UXG83" s="15"/>
      <c r="UXH83" s="13"/>
      <c r="UXI83" s="14"/>
      <c r="UXJ83" s="14"/>
      <c r="UXK83" s="12"/>
      <c r="UXL83" s="12"/>
      <c r="UXM83" s="12"/>
      <c r="UXN83" s="12"/>
      <c r="UXO83" s="12"/>
      <c r="UXP83" s="12"/>
      <c r="UXQ83" s="12"/>
      <c r="UXR83" s="12"/>
      <c r="UXS83" s="12"/>
      <c r="UXT83" s="12"/>
      <c r="UXU83" s="12"/>
      <c r="UXV83" s="12"/>
      <c r="UXW83" s="11"/>
      <c r="UXX83" s="15"/>
      <c r="UXY83" s="13"/>
      <c r="UXZ83" s="14"/>
      <c r="UYA83" s="14"/>
      <c r="UYB83" s="12"/>
      <c r="UYC83" s="12"/>
      <c r="UYD83" s="12"/>
      <c r="UYE83" s="12"/>
      <c r="UYF83" s="12"/>
      <c r="UYG83" s="12"/>
      <c r="UYH83" s="12"/>
      <c r="UYI83" s="12"/>
      <c r="UYJ83" s="12"/>
      <c r="UYK83" s="12"/>
      <c r="UYL83" s="12"/>
      <c r="UYM83" s="12"/>
      <c r="UYN83" s="11"/>
      <c r="UYO83" s="15"/>
      <c r="UYP83" s="13"/>
      <c r="UYQ83" s="14"/>
      <c r="UYR83" s="14"/>
      <c r="UYS83" s="12"/>
      <c r="UYT83" s="12"/>
      <c r="UYU83" s="12"/>
      <c r="UYV83" s="12"/>
      <c r="UYW83" s="12"/>
      <c r="UYX83" s="12"/>
      <c r="UYY83" s="12"/>
      <c r="UYZ83" s="12"/>
      <c r="UZA83" s="12"/>
      <c r="UZB83" s="12"/>
      <c r="UZC83" s="12"/>
      <c r="UZD83" s="12"/>
      <c r="UZE83" s="11"/>
      <c r="UZF83" s="15"/>
      <c r="UZG83" s="13"/>
      <c r="UZH83" s="14"/>
      <c r="UZI83" s="14"/>
      <c r="UZJ83" s="12"/>
      <c r="UZK83" s="12"/>
      <c r="UZL83" s="12"/>
      <c r="UZM83" s="12"/>
      <c r="UZN83" s="12"/>
      <c r="UZO83" s="12"/>
      <c r="UZP83" s="12"/>
      <c r="UZQ83" s="12"/>
      <c r="UZR83" s="12"/>
      <c r="UZS83" s="12"/>
      <c r="UZT83" s="12"/>
      <c r="UZU83" s="12"/>
      <c r="UZV83" s="11"/>
      <c r="UZW83" s="15"/>
      <c r="UZX83" s="13"/>
      <c r="UZY83" s="14"/>
      <c r="UZZ83" s="14"/>
      <c r="VAA83" s="12"/>
      <c r="VAB83" s="12"/>
      <c r="VAC83" s="12"/>
      <c r="VAD83" s="12"/>
      <c r="VAE83" s="12"/>
      <c r="VAF83" s="12"/>
      <c r="VAG83" s="12"/>
      <c r="VAH83" s="12"/>
      <c r="VAI83" s="12"/>
      <c r="VAJ83" s="12"/>
      <c r="VAK83" s="12"/>
      <c r="VAL83" s="12"/>
      <c r="VAM83" s="11"/>
      <c r="VAN83" s="15"/>
      <c r="VAO83" s="13"/>
      <c r="VAP83" s="14"/>
      <c r="VAQ83" s="14"/>
      <c r="VAR83" s="12"/>
      <c r="VAS83" s="12"/>
      <c r="VAT83" s="12"/>
      <c r="VAU83" s="12"/>
      <c r="VAV83" s="12"/>
      <c r="VAW83" s="12"/>
      <c r="VAX83" s="12"/>
      <c r="VAY83" s="12"/>
      <c r="VAZ83" s="12"/>
      <c r="VBA83" s="12"/>
      <c r="VBB83" s="12"/>
      <c r="VBC83" s="12"/>
      <c r="VBD83" s="11"/>
      <c r="VBE83" s="15"/>
      <c r="VBF83" s="13"/>
      <c r="VBG83" s="14"/>
      <c r="VBH83" s="14"/>
      <c r="VBI83" s="12"/>
      <c r="VBJ83" s="12"/>
      <c r="VBK83" s="12"/>
      <c r="VBL83" s="12"/>
      <c r="VBM83" s="12"/>
      <c r="VBN83" s="12"/>
      <c r="VBO83" s="12"/>
      <c r="VBP83" s="12"/>
      <c r="VBQ83" s="12"/>
      <c r="VBR83" s="12"/>
      <c r="VBS83" s="12"/>
      <c r="VBT83" s="12"/>
      <c r="VBU83" s="11"/>
      <c r="VBV83" s="15"/>
      <c r="VBW83" s="13"/>
      <c r="VBX83" s="14"/>
      <c r="VBY83" s="14"/>
      <c r="VBZ83" s="12"/>
      <c r="VCA83" s="12"/>
      <c r="VCB83" s="12"/>
      <c r="VCC83" s="12"/>
      <c r="VCD83" s="12"/>
      <c r="VCE83" s="12"/>
      <c r="VCF83" s="12"/>
      <c r="VCG83" s="12"/>
      <c r="VCH83" s="12"/>
      <c r="VCI83" s="12"/>
      <c r="VCJ83" s="12"/>
      <c r="VCK83" s="12"/>
      <c r="VCL83" s="11"/>
      <c r="VCM83" s="15"/>
      <c r="VCN83" s="13"/>
      <c r="VCO83" s="14"/>
      <c r="VCP83" s="14"/>
      <c r="VCQ83" s="12"/>
      <c r="VCR83" s="12"/>
      <c r="VCS83" s="12"/>
      <c r="VCT83" s="12"/>
      <c r="VCU83" s="12"/>
      <c r="VCV83" s="12"/>
      <c r="VCW83" s="12"/>
      <c r="VCX83" s="12"/>
      <c r="VCY83" s="12"/>
      <c r="VCZ83" s="12"/>
      <c r="VDA83" s="12"/>
      <c r="VDB83" s="12"/>
      <c r="VDC83" s="11"/>
      <c r="VDD83" s="15"/>
      <c r="VDE83" s="13"/>
      <c r="VDF83" s="14"/>
      <c r="VDG83" s="14"/>
      <c r="VDH83" s="12"/>
      <c r="VDI83" s="12"/>
      <c r="VDJ83" s="12"/>
      <c r="VDK83" s="12"/>
      <c r="VDL83" s="12"/>
      <c r="VDM83" s="12"/>
      <c r="VDN83" s="12"/>
      <c r="VDO83" s="12"/>
      <c r="VDP83" s="12"/>
      <c r="VDQ83" s="12"/>
      <c r="VDR83" s="12"/>
      <c r="VDS83" s="12"/>
      <c r="VDT83" s="11"/>
      <c r="VDU83" s="15"/>
      <c r="VDV83" s="13"/>
      <c r="VDW83" s="14"/>
      <c r="VDX83" s="14"/>
      <c r="VDY83" s="12"/>
      <c r="VDZ83" s="12"/>
      <c r="VEA83" s="12"/>
      <c r="VEB83" s="12"/>
      <c r="VEC83" s="12"/>
      <c r="VED83" s="12"/>
      <c r="VEE83" s="12"/>
      <c r="VEF83" s="12"/>
      <c r="VEG83" s="12"/>
      <c r="VEH83" s="12"/>
      <c r="VEI83" s="12"/>
      <c r="VEJ83" s="12"/>
      <c r="VEK83" s="11"/>
      <c r="VEL83" s="15"/>
      <c r="VEM83" s="13"/>
      <c r="VEN83" s="14"/>
      <c r="VEO83" s="14"/>
      <c r="VEP83" s="12"/>
      <c r="VEQ83" s="12"/>
      <c r="VER83" s="12"/>
      <c r="VES83" s="12"/>
      <c r="VET83" s="12"/>
      <c r="VEU83" s="12"/>
      <c r="VEV83" s="12"/>
      <c r="VEW83" s="12"/>
      <c r="VEX83" s="12"/>
      <c r="VEY83" s="12"/>
      <c r="VEZ83" s="12"/>
      <c r="VFA83" s="12"/>
      <c r="VFB83" s="11"/>
      <c r="VFC83" s="15"/>
      <c r="VFD83" s="13"/>
      <c r="VFE83" s="14"/>
      <c r="VFF83" s="14"/>
      <c r="VFG83" s="12"/>
      <c r="VFH83" s="12"/>
      <c r="VFI83" s="12"/>
      <c r="VFJ83" s="12"/>
      <c r="VFK83" s="12"/>
      <c r="VFL83" s="12"/>
      <c r="VFM83" s="12"/>
      <c r="VFN83" s="12"/>
      <c r="VFO83" s="12"/>
      <c r="VFP83" s="12"/>
      <c r="VFQ83" s="12"/>
      <c r="VFR83" s="12"/>
      <c r="VFS83" s="11"/>
      <c r="VFT83" s="15"/>
      <c r="VFU83" s="13"/>
      <c r="VFV83" s="14"/>
      <c r="VFW83" s="14"/>
      <c r="VFX83" s="12"/>
      <c r="VFY83" s="12"/>
      <c r="VFZ83" s="12"/>
      <c r="VGA83" s="12"/>
      <c r="VGB83" s="12"/>
      <c r="VGC83" s="12"/>
      <c r="VGD83" s="12"/>
      <c r="VGE83" s="12"/>
      <c r="VGF83" s="12"/>
      <c r="VGG83" s="12"/>
      <c r="VGH83" s="12"/>
      <c r="VGI83" s="12"/>
      <c r="VGJ83" s="11"/>
      <c r="VGK83" s="15"/>
      <c r="VGL83" s="13"/>
      <c r="VGM83" s="14"/>
      <c r="VGN83" s="14"/>
      <c r="VGO83" s="12"/>
      <c r="VGP83" s="12"/>
      <c r="VGQ83" s="12"/>
      <c r="VGR83" s="12"/>
      <c r="VGS83" s="12"/>
      <c r="VGT83" s="12"/>
      <c r="VGU83" s="12"/>
      <c r="VGV83" s="12"/>
      <c r="VGW83" s="12"/>
      <c r="VGX83" s="12"/>
      <c r="VGY83" s="12"/>
      <c r="VGZ83" s="12"/>
      <c r="VHA83" s="11"/>
      <c r="VHB83" s="15"/>
      <c r="VHC83" s="13"/>
      <c r="VHD83" s="14"/>
      <c r="VHE83" s="14"/>
      <c r="VHF83" s="12"/>
      <c r="VHG83" s="12"/>
      <c r="VHH83" s="12"/>
      <c r="VHI83" s="12"/>
      <c r="VHJ83" s="12"/>
      <c r="VHK83" s="12"/>
      <c r="VHL83" s="12"/>
      <c r="VHM83" s="12"/>
      <c r="VHN83" s="12"/>
      <c r="VHO83" s="12"/>
      <c r="VHP83" s="12"/>
      <c r="VHQ83" s="12"/>
      <c r="VHR83" s="11"/>
      <c r="VHS83" s="15"/>
      <c r="VHT83" s="13"/>
      <c r="VHU83" s="14"/>
      <c r="VHV83" s="14"/>
      <c r="VHW83" s="12"/>
      <c r="VHX83" s="12"/>
      <c r="VHY83" s="12"/>
      <c r="VHZ83" s="12"/>
      <c r="VIA83" s="12"/>
      <c r="VIB83" s="12"/>
      <c r="VIC83" s="12"/>
      <c r="VID83" s="12"/>
      <c r="VIE83" s="12"/>
      <c r="VIF83" s="12"/>
      <c r="VIG83" s="12"/>
      <c r="VIH83" s="12"/>
      <c r="VII83" s="11"/>
      <c r="VIJ83" s="15"/>
      <c r="VIK83" s="13"/>
      <c r="VIL83" s="14"/>
      <c r="VIM83" s="14"/>
      <c r="VIN83" s="12"/>
      <c r="VIO83" s="12"/>
      <c r="VIP83" s="12"/>
      <c r="VIQ83" s="12"/>
      <c r="VIR83" s="12"/>
      <c r="VIS83" s="12"/>
      <c r="VIT83" s="12"/>
      <c r="VIU83" s="12"/>
      <c r="VIV83" s="12"/>
      <c r="VIW83" s="12"/>
      <c r="VIX83" s="12"/>
      <c r="VIY83" s="12"/>
      <c r="VIZ83" s="11"/>
      <c r="VJA83" s="15"/>
      <c r="VJB83" s="13"/>
      <c r="VJC83" s="14"/>
      <c r="VJD83" s="14"/>
      <c r="VJE83" s="12"/>
      <c r="VJF83" s="12"/>
      <c r="VJG83" s="12"/>
      <c r="VJH83" s="12"/>
      <c r="VJI83" s="12"/>
      <c r="VJJ83" s="12"/>
      <c r="VJK83" s="12"/>
      <c r="VJL83" s="12"/>
      <c r="VJM83" s="12"/>
      <c r="VJN83" s="12"/>
      <c r="VJO83" s="12"/>
      <c r="VJP83" s="12"/>
      <c r="VJQ83" s="11"/>
      <c r="VJR83" s="15"/>
      <c r="VJS83" s="13"/>
      <c r="VJT83" s="14"/>
      <c r="VJU83" s="14"/>
      <c r="VJV83" s="12"/>
      <c r="VJW83" s="12"/>
      <c r="VJX83" s="12"/>
      <c r="VJY83" s="12"/>
      <c r="VJZ83" s="12"/>
      <c r="VKA83" s="12"/>
      <c r="VKB83" s="12"/>
      <c r="VKC83" s="12"/>
      <c r="VKD83" s="12"/>
      <c r="VKE83" s="12"/>
      <c r="VKF83" s="12"/>
      <c r="VKG83" s="12"/>
      <c r="VKH83" s="11"/>
      <c r="VKI83" s="15"/>
      <c r="VKJ83" s="13"/>
      <c r="VKK83" s="14"/>
      <c r="VKL83" s="14"/>
      <c r="VKM83" s="12"/>
      <c r="VKN83" s="12"/>
      <c r="VKO83" s="12"/>
      <c r="VKP83" s="12"/>
      <c r="VKQ83" s="12"/>
      <c r="VKR83" s="12"/>
      <c r="VKS83" s="12"/>
      <c r="VKT83" s="12"/>
      <c r="VKU83" s="12"/>
      <c r="VKV83" s="12"/>
      <c r="VKW83" s="12"/>
      <c r="VKX83" s="12"/>
      <c r="VKY83" s="11"/>
      <c r="VKZ83" s="15"/>
      <c r="VLA83" s="13"/>
      <c r="VLB83" s="14"/>
      <c r="VLC83" s="14"/>
      <c r="VLD83" s="12"/>
      <c r="VLE83" s="12"/>
      <c r="VLF83" s="12"/>
      <c r="VLG83" s="12"/>
      <c r="VLH83" s="12"/>
      <c r="VLI83" s="12"/>
      <c r="VLJ83" s="12"/>
      <c r="VLK83" s="12"/>
      <c r="VLL83" s="12"/>
      <c r="VLM83" s="12"/>
      <c r="VLN83" s="12"/>
      <c r="VLO83" s="12"/>
      <c r="VLP83" s="11"/>
      <c r="VLQ83" s="15"/>
      <c r="VLR83" s="13"/>
      <c r="VLS83" s="14"/>
      <c r="VLT83" s="14"/>
      <c r="VLU83" s="12"/>
      <c r="VLV83" s="12"/>
      <c r="VLW83" s="12"/>
      <c r="VLX83" s="12"/>
      <c r="VLY83" s="12"/>
      <c r="VLZ83" s="12"/>
      <c r="VMA83" s="12"/>
      <c r="VMB83" s="12"/>
      <c r="VMC83" s="12"/>
      <c r="VMD83" s="12"/>
      <c r="VME83" s="12"/>
      <c r="VMF83" s="12"/>
      <c r="VMG83" s="11"/>
      <c r="VMH83" s="15"/>
      <c r="VMI83" s="13"/>
      <c r="VMJ83" s="14"/>
      <c r="VMK83" s="14"/>
      <c r="VML83" s="12"/>
      <c r="VMM83" s="12"/>
      <c r="VMN83" s="12"/>
      <c r="VMO83" s="12"/>
      <c r="VMP83" s="12"/>
      <c r="VMQ83" s="12"/>
      <c r="VMR83" s="12"/>
      <c r="VMS83" s="12"/>
      <c r="VMT83" s="12"/>
      <c r="VMU83" s="12"/>
      <c r="VMV83" s="12"/>
      <c r="VMW83" s="12"/>
      <c r="VMX83" s="11"/>
      <c r="VMY83" s="15"/>
      <c r="VMZ83" s="13"/>
      <c r="VNA83" s="14"/>
      <c r="VNB83" s="14"/>
      <c r="VNC83" s="12"/>
      <c r="VND83" s="12"/>
      <c r="VNE83" s="12"/>
      <c r="VNF83" s="12"/>
      <c r="VNG83" s="12"/>
      <c r="VNH83" s="12"/>
      <c r="VNI83" s="12"/>
      <c r="VNJ83" s="12"/>
      <c r="VNK83" s="12"/>
      <c r="VNL83" s="12"/>
      <c r="VNM83" s="12"/>
      <c r="VNN83" s="12"/>
      <c r="VNO83" s="11"/>
      <c r="VNP83" s="15"/>
      <c r="VNQ83" s="13"/>
      <c r="VNR83" s="14"/>
      <c r="VNS83" s="14"/>
      <c r="VNT83" s="12"/>
      <c r="VNU83" s="12"/>
      <c r="VNV83" s="12"/>
      <c r="VNW83" s="12"/>
      <c r="VNX83" s="12"/>
      <c r="VNY83" s="12"/>
      <c r="VNZ83" s="12"/>
      <c r="VOA83" s="12"/>
      <c r="VOB83" s="12"/>
      <c r="VOC83" s="12"/>
      <c r="VOD83" s="12"/>
      <c r="VOE83" s="12"/>
      <c r="VOF83" s="11"/>
      <c r="VOG83" s="15"/>
      <c r="VOH83" s="13"/>
      <c r="VOI83" s="14"/>
      <c r="VOJ83" s="14"/>
      <c r="VOK83" s="12"/>
      <c r="VOL83" s="12"/>
      <c r="VOM83" s="12"/>
      <c r="VON83" s="12"/>
      <c r="VOO83" s="12"/>
      <c r="VOP83" s="12"/>
      <c r="VOQ83" s="12"/>
      <c r="VOR83" s="12"/>
      <c r="VOS83" s="12"/>
      <c r="VOT83" s="12"/>
      <c r="VOU83" s="12"/>
      <c r="VOV83" s="12"/>
      <c r="VOW83" s="11"/>
      <c r="VOX83" s="15"/>
      <c r="VOY83" s="13"/>
      <c r="VOZ83" s="14"/>
      <c r="VPA83" s="14"/>
      <c r="VPB83" s="12"/>
      <c r="VPC83" s="12"/>
      <c r="VPD83" s="12"/>
      <c r="VPE83" s="12"/>
      <c r="VPF83" s="12"/>
      <c r="VPG83" s="12"/>
      <c r="VPH83" s="12"/>
      <c r="VPI83" s="12"/>
      <c r="VPJ83" s="12"/>
      <c r="VPK83" s="12"/>
      <c r="VPL83" s="12"/>
      <c r="VPM83" s="12"/>
      <c r="VPN83" s="11"/>
      <c r="VPO83" s="15"/>
      <c r="VPP83" s="13"/>
      <c r="VPQ83" s="14"/>
      <c r="VPR83" s="14"/>
      <c r="VPS83" s="12"/>
      <c r="VPT83" s="12"/>
      <c r="VPU83" s="12"/>
      <c r="VPV83" s="12"/>
      <c r="VPW83" s="12"/>
      <c r="VPX83" s="12"/>
      <c r="VPY83" s="12"/>
      <c r="VPZ83" s="12"/>
      <c r="VQA83" s="12"/>
      <c r="VQB83" s="12"/>
      <c r="VQC83" s="12"/>
      <c r="VQD83" s="12"/>
      <c r="VQE83" s="11"/>
      <c r="VQF83" s="15"/>
      <c r="VQG83" s="13"/>
      <c r="VQH83" s="14"/>
      <c r="VQI83" s="14"/>
      <c r="VQJ83" s="12"/>
      <c r="VQK83" s="12"/>
      <c r="VQL83" s="12"/>
      <c r="VQM83" s="12"/>
      <c r="VQN83" s="12"/>
      <c r="VQO83" s="12"/>
      <c r="VQP83" s="12"/>
      <c r="VQQ83" s="12"/>
      <c r="VQR83" s="12"/>
      <c r="VQS83" s="12"/>
      <c r="VQT83" s="12"/>
      <c r="VQU83" s="12"/>
      <c r="VQV83" s="11"/>
      <c r="VQW83" s="15"/>
      <c r="VQX83" s="13"/>
      <c r="VQY83" s="14"/>
      <c r="VQZ83" s="14"/>
      <c r="VRA83" s="12"/>
      <c r="VRB83" s="12"/>
      <c r="VRC83" s="12"/>
      <c r="VRD83" s="12"/>
      <c r="VRE83" s="12"/>
      <c r="VRF83" s="12"/>
      <c r="VRG83" s="12"/>
      <c r="VRH83" s="12"/>
      <c r="VRI83" s="12"/>
      <c r="VRJ83" s="12"/>
      <c r="VRK83" s="12"/>
      <c r="VRL83" s="12"/>
      <c r="VRM83" s="11"/>
      <c r="VRN83" s="15"/>
      <c r="VRO83" s="13"/>
      <c r="VRP83" s="14"/>
      <c r="VRQ83" s="14"/>
      <c r="VRR83" s="12"/>
      <c r="VRS83" s="12"/>
      <c r="VRT83" s="12"/>
      <c r="VRU83" s="12"/>
      <c r="VRV83" s="12"/>
      <c r="VRW83" s="12"/>
      <c r="VRX83" s="12"/>
      <c r="VRY83" s="12"/>
      <c r="VRZ83" s="12"/>
      <c r="VSA83" s="12"/>
      <c r="VSB83" s="12"/>
      <c r="VSC83" s="12"/>
      <c r="VSD83" s="11"/>
      <c r="VSE83" s="15"/>
      <c r="VSF83" s="13"/>
      <c r="VSG83" s="14"/>
      <c r="VSH83" s="14"/>
      <c r="VSI83" s="12"/>
      <c r="VSJ83" s="12"/>
      <c r="VSK83" s="12"/>
      <c r="VSL83" s="12"/>
      <c r="VSM83" s="12"/>
      <c r="VSN83" s="12"/>
      <c r="VSO83" s="12"/>
      <c r="VSP83" s="12"/>
      <c r="VSQ83" s="12"/>
      <c r="VSR83" s="12"/>
      <c r="VSS83" s="12"/>
      <c r="VST83" s="12"/>
      <c r="VSU83" s="11"/>
      <c r="VSV83" s="15"/>
      <c r="VSW83" s="13"/>
      <c r="VSX83" s="14"/>
      <c r="VSY83" s="14"/>
      <c r="VSZ83" s="12"/>
      <c r="VTA83" s="12"/>
      <c r="VTB83" s="12"/>
      <c r="VTC83" s="12"/>
      <c r="VTD83" s="12"/>
      <c r="VTE83" s="12"/>
      <c r="VTF83" s="12"/>
      <c r="VTG83" s="12"/>
      <c r="VTH83" s="12"/>
      <c r="VTI83" s="12"/>
      <c r="VTJ83" s="12"/>
      <c r="VTK83" s="12"/>
      <c r="VTL83" s="11"/>
      <c r="VTM83" s="15"/>
      <c r="VTN83" s="13"/>
      <c r="VTO83" s="14"/>
      <c r="VTP83" s="14"/>
      <c r="VTQ83" s="12"/>
      <c r="VTR83" s="12"/>
      <c r="VTS83" s="12"/>
      <c r="VTT83" s="12"/>
      <c r="VTU83" s="12"/>
      <c r="VTV83" s="12"/>
      <c r="VTW83" s="12"/>
      <c r="VTX83" s="12"/>
      <c r="VTY83" s="12"/>
      <c r="VTZ83" s="12"/>
      <c r="VUA83" s="12"/>
      <c r="VUB83" s="12"/>
      <c r="VUC83" s="11"/>
      <c r="VUD83" s="15"/>
      <c r="VUE83" s="13"/>
      <c r="VUF83" s="14"/>
      <c r="VUG83" s="14"/>
      <c r="VUH83" s="12"/>
      <c r="VUI83" s="12"/>
      <c r="VUJ83" s="12"/>
      <c r="VUK83" s="12"/>
      <c r="VUL83" s="12"/>
      <c r="VUM83" s="12"/>
      <c r="VUN83" s="12"/>
      <c r="VUO83" s="12"/>
      <c r="VUP83" s="12"/>
      <c r="VUQ83" s="12"/>
      <c r="VUR83" s="12"/>
      <c r="VUS83" s="12"/>
      <c r="VUT83" s="11"/>
      <c r="VUU83" s="15"/>
      <c r="VUV83" s="13"/>
      <c r="VUW83" s="14"/>
      <c r="VUX83" s="14"/>
      <c r="VUY83" s="12"/>
      <c r="VUZ83" s="12"/>
      <c r="VVA83" s="12"/>
      <c r="VVB83" s="12"/>
      <c r="VVC83" s="12"/>
      <c r="VVD83" s="12"/>
      <c r="VVE83" s="12"/>
      <c r="VVF83" s="12"/>
      <c r="VVG83" s="12"/>
      <c r="VVH83" s="12"/>
      <c r="VVI83" s="12"/>
      <c r="VVJ83" s="12"/>
      <c r="VVK83" s="11"/>
      <c r="VVL83" s="15"/>
      <c r="VVM83" s="13"/>
      <c r="VVN83" s="14"/>
      <c r="VVO83" s="14"/>
      <c r="VVP83" s="12"/>
      <c r="VVQ83" s="12"/>
      <c r="VVR83" s="12"/>
      <c r="VVS83" s="12"/>
      <c r="VVT83" s="12"/>
      <c r="VVU83" s="12"/>
      <c r="VVV83" s="12"/>
      <c r="VVW83" s="12"/>
      <c r="VVX83" s="12"/>
      <c r="VVY83" s="12"/>
      <c r="VVZ83" s="12"/>
      <c r="VWA83" s="12"/>
      <c r="VWB83" s="11"/>
      <c r="VWC83" s="15"/>
      <c r="VWD83" s="13"/>
      <c r="VWE83" s="14"/>
      <c r="VWF83" s="14"/>
      <c r="VWG83" s="12"/>
      <c r="VWH83" s="12"/>
      <c r="VWI83" s="12"/>
      <c r="VWJ83" s="12"/>
      <c r="VWK83" s="12"/>
      <c r="VWL83" s="12"/>
      <c r="VWM83" s="12"/>
      <c r="VWN83" s="12"/>
      <c r="VWO83" s="12"/>
      <c r="VWP83" s="12"/>
      <c r="VWQ83" s="12"/>
      <c r="VWR83" s="12"/>
      <c r="VWS83" s="11"/>
      <c r="VWT83" s="15"/>
      <c r="VWU83" s="13"/>
      <c r="VWV83" s="14"/>
      <c r="VWW83" s="14"/>
      <c r="VWX83" s="12"/>
      <c r="VWY83" s="12"/>
      <c r="VWZ83" s="12"/>
      <c r="VXA83" s="12"/>
      <c r="VXB83" s="12"/>
      <c r="VXC83" s="12"/>
      <c r="VXD83" s="12"/>
      <c r="VXE83" s="12"/>
      <c r="VXF83" s="12"/>
      <c r="VXG83" s="12"/>
      <c r="VXH83" s="12"/>
      <c r="VXI83" s="12"/>
      <c r="VXJ83" s="11"/>
      <c r="VXK83" s="15"/>
      <c r="VXL83" s="13"/>
      <c r="VXM83" s="14"/>
      <c r="VXN83" s="14"/>
      <c r="VXO83" s="12"/>
      <c r="VXP83" s="12"/>
      <c r="VXQ83" s="12"/>
      <c r="VXR83" s="12"/>
      <c r="VXS83" s="12"/>
      <c r="VXT83" s="12"/>
      <c r="VXU83" s="12"/>
      <c r="VXV83" s="12"/>
      <c r="VXW83" s="12"/>
      <c r="VXX83" s="12"/>
      <c r="VXY83" s="12"/>
      <c r="VXZ83" s="12"/>
      <c r="VYA83" s="11"/>
      <c r="VYB83" s="15"/>
      <c r="VYC83" s="13"/>
      <c r="VYD83" s="14"/>
      <c r="VYE83" s="14"/>
      <c r="VYF83" s="12"/>
      <c r="VYG83" s="12"/>
      <c r="VYH83" s="12"/>
      <c r="VYI83" s="12"/>
      <c r="VYJ83" s="12"/>
      <c r="VYK83" s="12"/>
      <c r="VYL83" s="12"/>
      <c r="VYM83" s="12"/>
      <c r="VYN83" s="12"/>
      <c r="VYO83" s="12"/>
      <c r="VYP83" s="12"/>
      <c r="VYQ83" s="12"/>
      <c r="VYR83" s="11"/>
      <c r="VYS83" s="15"/>
      <c r="VYT83" s="13"/>
      <c r="VYU83" s="14"/>
      <c r="VYV83" s="14"/>
      <c r="VYW83" s="12"/>
      <c r="VYX83" s="12"/>
      <c r="VYY83" s="12"/>
      <c r="VYZ83" s="12"/>
      <c r="VZA83" s="12"/>
      <c r="VZB83" s="12"/>
      <c r="VZC83" s="12"/>
      <c r="VZD83" s="12"/>
      <c r="VZE83" s="12"/>
      <c r="VZF83" s="12"/>
      <c r="VZG83" s="12"/>
      <c r="VZH83" s="12"/>
      <c r="VZI83" s="11"/>
      <c r="VZJ83" s="15"/>
      <c r="VZK83" s="13"/>
      <c r="VZL83" s="14"/>
      <c r="VZM83" s="14"/>
      <c r="VZN83" s="12"/>
      <c r="VZO83" s="12"/>
      <c r="VZP83" s="12"/>
      <c r="VZQ83" s="12"/>
      <c r="VZR83" s="12"/>
      <c r="VZS83" s="12"/>
      <c r="VZT83" s="12"/>
      <c r="VZU83" s="12"/>
      <c r="VZV83" s="12"/>
      <c r="VZW83" s="12"/>
      <c r="VZX83" s="12"/>
      <c r="VZY83" s="12"/>
      <c r="VZZ83" s="11"/>
      <c r="WAA83" s="15"/>
      <c r="WAB83" s="13"/>
      <c r="WAC83" s="14"/>
      <c r="WAD83" s="14"/>
      <c r="WAE83" s="12"/>
      <c r="WAF83" s="12"/>
      <c r="WAG83" s="12"/>
      <c r="WAH83" s="12"/>
      <c r="WAI83" s="12"/>
      <c r="WAJ83" s="12"/>
      <c r="WAK83" s="12"/>
      <c r="WAL83" s="12"/>
      <c r="WAM83" s="12"/>
      <c r="WAN83" s="12"/>
      <c r="WAO83" s="12"/>
      <c r="WAP83" s="12"/>
      <c r="WAQ83" s="11"/>
      <c r="WAR83" s="15"/>
      <c r="WAS83" s="13"/>
      <c r="WAT83" s="14"/>
      <c r="WAU83" s="14"/>
      <c r="WAV83" s="12"/>
      <c r="WAW83" s="12"/>
      <c r="WAX83" s="12"/>
      <c r="WAY83" s="12"/>
      <c r="WAZ83" s="12"/>
      <c r="WBA83" s="12"/>
      <c r="WBB83" s="12"/>
      <c r="WBC83" s="12"/>
      <c r="WBD83" s="12"/>
      <c r="WBE83" s="12"/>
      <c r="WBF83" s="12"/>
      <c r="WBG83" s="12"/>
      <c r="WBH83" s="11"/>
      <c r="WBI83" s="15"/>
      <c r="WBJ83" s="13"/>
      <c r="WBK83" s="14"/>
      <c r="WBL83" s="14"/>
      <c r="WBM83" s="12"/>
      <c r="WBN83" s="12"/>
      <c r="WBO83" s="12"/>
      <c r="WBP83" s="12"/>
      <c r="WBQ83" s="12"/>
      <c r="WBR83" s="12"/>
      <c r="WBS83" s="12"/>
      <c r="WBT83" s="12"/>
      <c r="WBU83" s="12"/>
      <c r="WBV83" s="12"/>
      <c r="WBW83" s="12"/>
      <c r="WBX83" s="12"/>
      <c r="WBY83" s="11"/>
      <c r="WBZ83" s="15"/>
      <c r="WCA83" s="13"/>
      <c r="WCB83" s="14"/>
      <c r="WCC83" s="14"/>
      <c r="WCD83" s="12"/>
      <c r="WCE83" s="12"/>
      <c r="WCF83" s="12"/>
      <c r="WCG83" s="12"/>
      <c r="WCH83" s="12"/>
      <c r="WCI83" s="12"/>
      <c r="WCJ83" s="12"/>
      <c r="WCK83" s="12"/>
      <c r="WCL83" s="12"/>
      <c r="WCM83" s="12"/>
      <c r="WCN83" s="12"/>
      <c r="WCO83" s="12"/>
      <c r="WCP83" s="11"/>
      <c r="WCQ83" s="15"/>
      <c r="WCR83" s="13"/>
      <c r="WCS83" s="14"/>
      <c r="WCT83" s="14"/>
      <c r="WCU83" s="12"/>
      <c r="WCV83" s="12"/>
      <c r="WCW83" s="12"/>
      <c r="WCX83" s="12"/>
      <c r="WCY83" s="12"/>
      <c r="WCZ83" s="12"/>
      <c r="WDA83" s="12"/>
      <c r="WDB83" s="12"/>
      <c r="WDC83" s="12"/>
      <c r="WDD83" s="12"/>
      <c r="WDE83" s="12"/>
      <c r="WDF83" s="12"/>
      <c r="WDG83" s="11"/>
      <c r="WDH83" s="15"/>
      <c r="WDI83" s="13"/>
      <c r="WDJ83" s="14"/>
      <c r="WDK83" s="14"/>
      <c r="WDL83" s="12"/>
      <c r="WDM83" s="12"/>
      <c r="WDN83" s="12"/>
      <c r="WDO83" s="12"/>
      <c r="WDP83" s="12"/>
      <c r="WDQ83" s="12"/>
      <c r="WDR83" s="12"/>
      <c r="WDS83" s="12"/>
      <c r="WDT83" s="12"/>
      <c r="WDU83" s="12"/>
      <c r="WDV83" s="12"/>
      <c r="WDW83" s="12"/>
      <c r="WDX83" s="11"/>
      <c r="WDY83" s="15"/>
      <c r="WDZ83" s="13"/>
      <c r="WEA83" s="14"/>
      <c r="WEB83" s="14"/>
      <c r="WEC83" s="12"/>
      <c r="WED83" s="12"/>
      <c r="WEE83" s="12"/>
      <c r="WEF83" s="12"/>
      <c r="WEG83" s="12"/>
      <c r="WEH83" s="12"/>
      <c r="WEI83" s="12"/>
      <c r="WEJ83" s="12"/>
      <c r="WEK83" s="12"/>
      <c r="WEL83" s="12"/>
      <c r="WEM83" s="12"/>
      <c r="WEN83" s="12"/>
      <c r="WEO83" s="11"/>
      <c r="WEP83" s="15"/>
      <c r="WEQ83" s="13"/>
      <c r="WER83" s="14"/>
      <c r="WES83" s="14"/>
      <c r="WET83" s="12"/>
      <c r="WEU83" s="12"/>
      <c r="WEV83" s="12"/>
      <c r="WEW83" s="12"/>
      <c r="WEX83" s="12"/>
      <c r="WEY83" s="12"/>
      <c r="WEZ83" s="12"/>
      <c r="WFA83" s="12"/>
      <c r="WFB83" s="12"/>
      <c r="WFC83" s="12"/>
      <c r="WFD83" s="12"/>
      <c r="WFE83" s="12"/>
      <c r="WFF83" s="11"/>
      <c r="WFG83" s="15"/>
      <c r="WFH83" s="13"/>
      <c r="WFI83" s="14"/>
      <c r="WFJ83" s="14"/>
      <c r="WFK83" s="12"/>
      <c r="WFL83" s="12"/>
      <c r="WFM83" s="12"/>
      <c r="WFN83" s="12"/>
      <c r="WFO83" s="12"/>
      <c r="WFP83" s="12"/>
      <c r="WFQ83" s="12"/>
      <c r="WFR83" s="12"/>
      <c r="WFS83" s="12"/>
      <c r="WFT83" s="12"/>
      <c r="WFU83" s="12"/>
      <c r="WFV83" s="12"/>
      <c r="WFW83" s="11"/>
      <c r="WFX83" s="15"/>
      <c r="WFY83" s="13"/>
      <c r="WFZ83" s="14"/>
      <c r="WGA83" s="14"/>
      <c r="WGB83" s="12"/>
      <c r="WGC83" s="12"/>
      <c r="WGD83" s="12"/>
      <c r="WGE83" s="12"/>
      <c r="WGF83" s="12"/>
      <c r="WGG83" s="12"/>
      <c r="WGH83" s="12"/>
      <c r="WGI83" s="12"/>
      <c r="WGJ83" s="12"/>
      <c r="WGK83" s="12"/>
      <c r="WGL83" s="12"/>
      <c r="WGM83" s="12"/>
      <c r="WGN83" s="11"/>
      <c r="WGO83" s="15"/>
      <c r="WGP83" s="13"/>
      <c r="WGQ83" s="14"/>
      <c r="WGR83" s="14"/>
      <c r="WGS83" s="12"/>
      <c r="WGT83" s="12"/>
      <c r="WGU83" s="12"/>
      <c r="WGV83" s="12"/>
      <c r="WGW83" s="12"/>
      <c r="WGX83" s="12"/>
      <c r="WGY83" s="12"/>
      <c r="WGZ83" s="12"/>
      <c r="WHA83" s="12"/>
      <c r="WHB83" s="12"/>
      <c r="WHC83" s="12"/>
      <c r="WHD83" s="12"/>
      <c r="WHE83" s="11"/>
      <c r="WHF83" s="15"/>
      <c r="WHG83" s="13"/>
      <c r="WHH83" s="14"/>
      <c r="WHI83" s="14"/>
      <c r="WHJ83" s="12"/>
      <c r="WHK83" s="12"/>
      <c r="WHL83" s="12"/>
      <c r="WHM83" s="12"/>
      <c r="WHN83" s="12"/>
      <c r="WHO83" s="12"/>
      <c r="WHP83" s="12"/>
      <c r="WHQ83" s="12"/>
      <c r="WHR83" s="12"/>
      <c r="WHS83" s="12"/>
      <c r="WHT83" s="12"/>
      <c r="WHU83" s="12"/>
      <c r="WHV83" s="11"/>
      <c r="WHW83" s="15"/>
      <c r="WHX83" s="13"/>
      <c r="WHY83" s="14"/>
      <c r="WHZ83" s="14"/>
      <c r="WIA83" s="12"/>
      <c r="WIB83" s="12"/>
      <c r="WIC83" s="12"/>
      <c r="WID83" s="12"/>
      <c r="WIE83" s="12"/>
      <c r="WIF83" s="12"/>
      <c r="WIG83" s="12"/>
      <c r="WIH83" s="12"/>
      <c r="WII83" s="12"/>
      <c r="WIJ83" s="12"/>
      <c r="WIK83" s="12"/>
      <c r="WIL83" s="12"/>
      <c r="WIM83" s="11"/>
      <c r="WIN83" s="15"/>
      <c r="WIO83" s="13"/>
      <c r="WIP83" s="14"/>
      <c r="WIQ83" s="14"/>
      <c r="WIR83" s="12"/>
      <c r="WIS83" s="12"/>
      <c r="WIT83" s="12"/>
      <c r="WIU83" s="12"/>
      <c r="WIV83" s="12"/>
      <c r="WIW83" s="12"/>
      <c r="WIX83" s="12"/>
      <c r="WIY83" s="12"/>
      <c r="WIZ83" s="12"/>
      <c r="WJA83" s="12"/>
      <c r="WJB83" s="12"/>
      <c r="WJC83" s="12"/>
      <c r="WJD83" s="11"/>
      <c r="WJE83" s="15"/>
      <c r="WJF83" s="13"/>
      <c r="WJG83" s="14"/>
      <c r="WJH83" s="14"/>
      <c r="WJI83" s="12"/>
      <c r="WJJ83" s="12"/>
      <c r="WJK83" s="12"/>
      <c r="WJL83" s="12"/>
      <c r="WJM83" s="12"/>
      <c r="WJN83" s="12"/>
      <c r="WJO83" s="12"/>
      <c r="WJP83" s="12"/>
      <c r="WJQ83" s="12"/>
      <c r="WJR83" s="12"/>
      <c r="WJS83" s="12"/>
      <c r="WJT83" s="12"/>
      <c r="WJU83" s="11"/>
      <c r="WJV83" s="15"/>
      <c r="WJW83" s="13"/>
      <c r="WJX83" s="14"/>
      <c r="WJY83" s="14"/>
      <c r="WJZ83" s="12"/>
      <c r="WKA83" s="12"/>
      <c r="WKB83" s="12"/>
      <c r="WKC83" s="12"/>
      <c r="WKD83" s="12"/>
      <c r="WKE83" s="12"/>
      <c r="WKF83" s="12"/>
      <c r="WKG83" s="12"/>
      <c r="WKH83" s="12"/>
      <c r="WKI83" s="12"/>
      <c r="WKJ83" s="12"/>
      <c r="WKK83" s="12"/>
      <c r="WKL83" s="11"/>
      <c r="WKM83" s="15"/>
      <c r="WKN83" s="13"/>
      <c r="WKO83" s="14"/>
      <c r="WKP83" s="14"/>
      <c r="WKQ83" s="12"/>
      <c r="WKR83" s="12"/>
      <c r="WKS83" s="12"/>
      <c r="WKT83" s="12"/>
      <c r="WKU83" s="12"/>
      <c r="WKV83" s="12"/>
      <c r="WKW83" s="12"/>
      <c r="WKX83" s="12"/>
      <c r="WKY83" s="12"/>
      <c r="WKZ83" s="12"/>
      <c r="WLA83" s="12"/>
      <c r="WLB83" s="12"/>
      <c r="WLC83" s="11"/>
      <c r="WLD83" s="15"/>
      <c r="WLE83" s="13"/>
      <c r="WLF83" s="14"/>
      <c r="WLG83" s="14"/>
      <c r="WLH83" s="12"/>
      <c r="WLI83" s="12"/>
      <c r="WLJ83" s="12"/>
      <c r="WLK83" s="12"/>
      <c r="WLL83" s="12"/>
      <c r="WLM83" s="12"/>
      <c r="WLN83" s="12"/>
      <c r="WLO83" s="12"/>
      <c r="WLP83" s="12"/>
      <c r="WLQ83" s="12"/>
      <c r="WLR83" s="12"/>
      <c r="WLS83" s="12"/>
      <c r="WLT83" s="11"/>
      <c r="WLU83" s="15"/>
      <c r="WLV83" s="13"/>
      <c r="WLW83" s="14"/>
      <c r="WLX83" s="14"/>
      <c r="WLY83" s="12"/>
      <c r="WLZ83" s="12"/>
      <c r="WMA83" s="12"/>
      <c r="WMB83" s="12"/>
      <c r="WMC83" s="12"/>
      <c r="WMD83" s="12"/>
      <c r="WME83" s="12"/>
      <c r="WMF83" s="12"/>
      <c r="WMG83" s="12"/>
      <c r="WMH83" s="12"/>
      <c r="WMI83" s="12"/>
      <c r="WMJ83" s="12"/>
      <c r="WMK83" s="11"/>
      <c r="WML83" s="15"/>
      <c r="WMM83" s="13"/>
      <c r="WMN83" s="14"/>
      <c r="WMO83" s="14"/>
      <c r="WMP83" s="12"/>
      <c r="WMQ83" s="12"/>
      <c r="WMR83" s="12"/>
      <c r="WMS83" s="12"/>
      <c r="WMT83" s="12"/>
      <c r="WMU83" s="12"/>
      <c r="WMV83" s="12"/>
      <c r="WMW83" s="12"/>
      <c r="WMX83" s="12"/>
      <c r="WMY83" s="12"/>
      <c r="WMZ83" s="12"/>
      <c r="WNA83" s="12"/>
      <c r="WNB83" s="11"/>
      <c r="WNC83" s="15"/>
      <c r="WND83" s="13"/>
      <c r="WNE83" s="14"/>
      <c r="WNF83" s="14"/>
      <c r="WNG83" s="12"/>
      <c r="WNH83" s="12"/>
      <c r="WNI83" s="12"/>
      <c r="WNJ83" s="12"/>
      <c r="WNK83" s="12"/>
      <c r="WNL83" s="12"/>
      <c r="WNM83" s="12"/>
      <c r="WNN83" s="12"/>
      <c r="WNO83" s="12"/>
      <c r="WNP83" s="12"/>
      <c r="WNQ83" s="12"/>
      <c r="WNR83" s="12"/>
      <c r="WNS83" s="11"/>
      <c r="WNT83" s="15"/>
      <c r="WNU83" s="13"/>
      <c r="WNV83" s="14"/>
      <c r="WNW83" s="14"/>
      <c r="WNX83" s="12"/>
      <c r="WNY83" s="12"/>
      <c r="WNZ83" s="12"/>
      <c r="WOA83" s="12"/>
      <c r="WOB83" s="12"/>
      <c r="WOC83" s="12"/>
      <c r="WOD83" s="12"/>
      <c r="WOE83" s="12"/>
      <c r="WOF83" s="12"/>
      <c r="WOG83" s="12"/>
      <c r="WOH83" s="12"/>
      <c r="WOI83" s="12"/>
      <c r="WOJ83" s="11"/>
      <c r="WOK83" s="15"/>
      <c r="WOL83" s="13"/>
      <c r="WOM83" s="14"/>
      <c r="WON83" s="14"/>
      <c r="WOO83" s="12"/>
      <c r="WOP83" s="12"/>
      <c r="WOQ83" s="12"/>
      <c r="WOR83" s="12"/>
      <c r="WOS83" s="12"/>
      <c r="WOT83" s="12"/>
      <c r="WOU83" s="12"/>
      <c r="WOV83" s="12"/>
      <c r="WOW83" s="12"/>
      <c r="WOX83" s="12"/>
      <c r="WOY83" s="12"/>
      <c r="WOZ83" s="12"/>
      <c r="WPA83" s="11"/>
      <c r="WPB83" s="15"/>
      <c r="WPC83" s="13"/>
      <c r="WPD83" s="14"/>
      <c r="WPE83" s="14"/>
      <c r="WPF83" s="12"/>
      <c r="WPG83" s="12"/>
      <c r="WPH83" s="12"/>
      <c r="WPI83" s="12"/>
      <c r="WPJ83" s="12"/>
      <c r="WPK83" s="12"/>
      <c r="WPL83" s="12"/>
      <c r="WPM83" s="12"/>
      <c r="WPN83" s="12"/>
      <c r="WPO83" s="12"/>
      <c r="WPP83" s="12"/>
      <c r="WPQ83" s="12"/>
      <c r="WPR83" s="11"/>
      <c r="WPS83" s="15"/>
      <c r="WPT83" s="13"/>
      <c r="WPU83" s="14"/>
      <c r="WPV83" s="14"/>
      <c r="WPW83" s="12"/>
      <c r="WPX83" s="12"/>
      <c r="WPY83" s="12"/>
      <c r="WPZ83" s="12"/>
      <c r="WQA83" s="12"/>
      <c r="WQB83" s="12"/>
      <c r="WQC83" s="12"/>
      <c r="WQD83" s="12"/>
      <c r="WQE83" s="12"/>
      <c r="WQF83" s="12"/>
      <c r="WQG83" s="12"/>
      <c r="WQH83" s="12"/>
      <c r="WQI83" s="11"/>
      <c r="WQJ83" s="15"/>
      <c r="WQK83" s="13"/>
      <c r="WQL83" s="14"/>
      <c r="WQM83" s="14"/>
      <c r="WQN83" s="12"/>
      <c r="WQO83" s="12"/>
      <c r="WQP83" s="12"/>
      <c r="WQQ83" s="12"/>
      <c r="WQR83" s="12"/>
      <c r="WQS83" s="12"/>
      <c r="WQT83" s="12"/>
      <c r="WQU83" s="12"/>
      <c r="WQV83" s="12"/>
      <c r="WQW83" s="12"/>
      <c r="WQX83" s="12"/>
      <c r="WQY83" s="12"/>
      <c r="WQZ83" s="11"/>
      <c r="WRA83" s="15"/>
      <c r="WRB83" s="13"/>
      <c r="WRC83" s="14"/>
      <c r="WRD83" s="14"/>
      <c r="WRE83" s="12"/>
      <c r="WRF83" s="12"/>
      <c r="WRG83" s="12"/>
      <c r="WRH83" s="12"/>
      <c r="WRI83" s="12"/>
      <c r="WRJ83" s="12"/>
      <c r="WRK83" s="12"/>
      <c r="WRL83" s="12"/>
      <c r="WRM83" s="12"/>
      <c r="WRN83" s="12"/>
      <c r="WRO83" s="12"/>
      <c r="WRP83" s="12"/>
      <c r="WRQ83" s="11"/>
      <c r="WRR83" s="15"/>
      <c r="WRS83" s="13"/>
      <c r="WRT83" s="14"/>
      <c r="WRU83" s="14"/>
      <c r="WRV83" s="12"/>
      <c r="WRW83" s="12"/>
      <c r="WRX83" s="12"/>
      <c r="WRY83" s="12"/>
      <c r="WRZ83" s="12"/>
      <c r="WSA83" s="12"/>
      <c r="WSB83" s="12"/>
      <c r="WSC83" s="12"/>
      <c r="WSD83" s="12"/>
      <c r="WSE83" s="12"/>
      <c r="WSF83" s="12"/>
      <c r="WSG83" s="12"/>
      <c r="WSH83" s="11"/>
      <c r="WSI83" s="15"/>
      <c r="WSJ83" s="13"/>
      <c r="WSK83" s="14"/>
      <c r="WSL83" s="14"/>
      <c r="WSM83" s="12"/>
      <c r="WSN83" s="12"/>
      <c r="WSO83" s="12"/>
      <c r="WSP83" s="12"/>
      <c r="WSQ83" s="12"/>
      <c r="WSR83" s="12"/>
      <c r="WSS83" s="12"/>
      <c r="WST83" s="12"/>
      <c r="WSU83" s="12"/>
      <c r="WSV83" s="12"/>
      <c r="WSW83" s="12"/>
      <c r="WSX83" s="12"/>
      <c r="WSY83" s="11"/>
      <c r="WSZ83" s="15"/>
      <c r="WTA83" s="13"/>
      <c r="WTB83" s="14"/>
      <c r="WTC83" s="14"/>
      <c r="WTD83" s="12"/>
      <c r="WTE83" s="12"/>
      <c r="WTF83" s="12"/>
      <c r="WTG83" s="12"/>
      <c r="WTH83" s="12"/>
      <c r="WTI83" s="12"/>
      <c r="WTJ83" s="12"/>
      <c r="WTK83" s="12"/>
      <c r="WTL83" s="12"/>
      <c r="WTM83" s="12"/>
      <c r="WTN83" s="12"/>
      <c r="WTO83" s="12"/>
      <c r="WTP83" s="11"/>
      <c r="WTQ83" s="15"/>
      <c r="WTR83" s="13"/>
      <c r="WTS83" s="14"/>
      <c r="WTT83" s="14"/>
      <c r="WTU83" s="12"/>
      <c r="WTV83" s="12"/>
      <c r="WTW83" s="12"/>
      <c r="WTX83" s="12"/>
      <c r="WTY83" s="12"/>
      <c r="WTZ83" s="12"/>
      <c r="WUA83" s="12"/>
      <c r="WUB83" s="12"/>
      <c r="WUC83" s="12"/>
      <c r="WUD83" s="12"/>
      <c r="WUE83" s="12"/>
      <c r="WUF83" s="12"/>
      <c r="WUG83" s="11"/>
      <c r="WUH83" s="15"/>
      <c r="WUI83" s="13"/>
      <c r="WUJ83" s="14"/>
      <c r="WUK83" s="14"/>
      <c r="WUL83" s="12"/>
      <c r="WUM83" s="12"/>
      <c r="WUN83" s="12"/>
      <c r="WUO83" s="12"/>
      <c r="WUP83" s="12"/>
      <c r="WUQ83" s="12"/>
      <c r="WUR83" s="12"/>
      <c r="WUS83" s="12"/>
      <c r="WUT83" s="12"/>
      <c r="WUU83" s="12"/>
      <c r="WUV83" s="12"/>
      <c r="WUW83" s="12"/>
      <c r="WUX83" s="11"/>
      <c r="WUY83" s="15"/>
      <c r="WUZ83" s="13"/>
      <c r="WVA83" s="14"/>
      <c r="WVB83" s="14"/>
      <c r="WVC83" s="12"/>
      <c r="WVD83" s="12"/>
      <c r="WVE83" s="12"/>
      <c r="WVF83" s="12"/>
      <c r="WVG83" s="12"/>
      <c r="WVH83" s="12"/>
      <c r="WVI83" s="12"/>
      <c r="WVJ83" s="12"/>
      <c r="WVK83" s="12"/>
      <c r="WVL83" s="12"/>
      <c r="WVM83" s="12"/>
      <c r="WVN83" s="12"/>
      <c r="WVO83" s="11"/>
      <c r="WVP83" s="15"/>
      <c r="WVQ83" s="13"/>
      <c r="WVR83" s="14"/>
      <c r="WVS83" s="14"/>
      <c r="WVT83" s="12"/>
      <c r="WVU83" s="12"/>
      <c r="WVV83" s="12"/>
      <c r="WVW83" s="12"/>
      <c r="WVX83" s="12"/>
      <c r="WVY83" s="12"/>
      <c r="WVZ83" s="12"/>
      <c r="WWA83" s="12"/>
      <c r="WWB83" s="12"/>
      <c r="WWC83" s="12"/>
      <c r="WWD83" s="12"/>
      <c r="WWE83" s="12"/>
      <c r="WWF83" s="11"/>
      <c r="WWG83" s="15"/>
      <c r="WWH83" s="13"/>
      <c r="WWI83" s="14"/>
      <c r="WWJ83" s="14"/>
      <c r="WWK83" s="12"/>
      <c r="WWL83" s="12"/>
      <c r="WWM83" s="12"/>
      <c r="WWN83" s="12"/>
      <c r="WWO83" s="12"/>
      <c r="WWP83" s="12"/>
      <c r="WWQ83" s="12"/>
      <c r="WWR83" s="12"/>
      <c r="WWS83" s="12"/>
      <c r="WWT83" s="12"/>
      <c r="WWU83" s="12"/>
      <c r="WWV83" s="12"/>
      <c r="WWW83" s="11"/>
      <c r="WWX83" s="15"/>
      <c r="WWY83" s="13"/>
      <c r="WWZ83" s="14"/>
      <c r="WXA83" s="14"/>
      <c r="WXB83" s="12"/>
      <c r="WXC83" s="12"/>
      <c r="WXD83" s="12"/>
      <c r="WXE83" s="12"/>
      <c r="WXF83" s="12"/>
      <c r="WXG83" s="12"/>
      <c r="WXH83" s="12"/>
      <c r="WXI83" s="12"/>
      <c r="WXJ83" s="12"/>
      <c r="WXK83" s="12"/>
      <c r="WXL83" s="12"/>
      <c r="WXM83" s="12"/>
      <c r="WXN83" s="11"/>
      <c r="WXO83" s="15"/>
      <c r="WXP83" s="13"/>
      <c r="WXQ83" s="14"/>
      <c r="WXR83" s="14"/>
      <c r="WXS83" s="12"/>
      <c r="WXT83" s="12"/>
      <c r="WXU83" s="12"/>
      <c r="WXV83" s="12"/>
      <c r="WXW83" s="12"/>
      <c r="WXX83" s="12"/>
      <c r="WXY83" s="12"/>
      <c r="WXZ83" s="12"/>
      <c r="WYA83" s="12"/>
      <c r="WYB83" s="12"/>
      <c r="WYC83" s="12"/>
      <c r="WYD83" s="12"/>
      <c r="WYE83" s="11"/>
      <c r="WYF83" s="15"/>
      <c r="WYG83" s="13"/>
      <c r="WYH83" s="14"/>
      <c r="WYI83" s="14"/>
      <c r="WYJ83" s="12"/>
      <c r="WYK83" s="12"/>
      <c r="WYL83" s="12"/>
      <c r="WYM83" s="12"/>
      <c r="WYN83" s="12"/>
      <c r="WYO83" s="12"/>
      <c r="WYP83" s="12"/>
      <c r="WYQ83" s="12"/>
      <c r="WYR83" s="12"/>
      <c r="WYS83" s="12"/>
      <c r="WYT83" s="12"/>
      <c r="WYU83" s="12"/>
      <c r="WYV83" s="11"/>
      <c r="WYW83" s="15"/>
      <c r="WYX83" s="13"/>
      <c r="WYY83" s="14"/>
      <c r="WYZ83" s="14"/>
      <c r="WZA83" s="12"/>
      <c r="WZB83" s="12"/>
      <c r="WZC83" s="12"/>
      <c r="WZD83" s="12"/>
      <c r="WZE83" s="12"/>
      <c r="WZF83" s="12"/>
      <c r="WZG83" s="12"/>
      <c r="WZH83" s="12"/>
      <c r="WZI83" s="12"/>
      <c r="WZJ83" s="12"/>
      <c r="WZK83" s="12"/>
      <c r="WZL83" s="12"/>
      <c r="WZM83" s="11"/>
      <c r="WZN83" s="15"/>
      <c r="WZO83" s="13"/>
      <c r="WZP83" s="14"/>
      <c r="WZQ83" s="14"/>
      <c r="WZR83" s="12"/>
      <c r="WZS83" s="12"/>
      <c r="WZT83" s="12"/>
      <c r="WZU83" s="12"/>
      <c r="WZV83" s="12"/>
      <c r="WZW83" s="12"/>
      <c r="WZX83" s="12"/>
      <c r="WZY83" s="12"/>
      <c r="WZZ83" s="12"/>
      <c r="XAA83" s="12"/>
      <c r="XAB83" s="12"/>
      <c r="XAC83" s="12"/>
      <c r="XAD83" s="11"/>
      <c r="XAE83" s="15"/>
      <c r="XAF83" s="13"/>
      <c r="XAG83" s="14"/>
      <c r="XAH83" s="14"/>
      <c r="XAI83" s="12"/>
      <c r="XAJ83" s="12"/>
      <c r="XAK83" s="12"/>
      <c r="XAL83" s="12"/>
      <c r="XAM83" s="12"/>
      <c r="XAN83" s="12"/>
      <c r="XAO83" s="12"/>
      <c r="XAP83" s="12"/>
      <c r="XAQ83" s="12"/>
      <c r="XAR83" s="12"/>
      <c r="XAS83" s="12"/>
      <c r="XAT83" s="12"/>
      <c r="XAU83" s="11"/>
      <c r="XAV83" s="15"/>
      <c r="XAW83" s="13"/>
      <c r="XAX83" s="14"/>
      <c r="XAY83" s="14"/>
      <c r="XAZ83" s="12"/>
      <c r="XBA83" s="12"/>
      <c r="XBB83" s="12"/>
      <c r="XBC83" s="12"/>
      <c r="XBD83" s="12"/>
      <c r="XBE83" s="12"/>
      <c r="XBF83" s="12"/>
      <c r="XBG83" s="12"/>
      <c r="XBH83" s="12"/>
      <c r="XBI83" s="12"/>
      <c r="XBJ83" s="12"/>
      <c r="XBK83" s="12"/>
      <c r="XBL83" s="11"/>
      <c r="XBM83" s="15"/>
      <c r="XBN83" s="13"/>
      <c r="XBO83" s="14"/>
      <c r="XBP83" s="14"/>
      <c r="XBQ83" s="12"/>
      <c r="XBR83" s="12"/>
      <c r="XBS83" s="12"/>
      <c r="XBT83" s="12"/>
      <c r="XBU83" s="12"/>
      <c r="XBV83" s="12"/>
      <c r="XBW83" s="12"/>
      <c r="XBX83" s="12"/>
      <c r="XBY83" s="12"/>
      <c r="XBZ83" s="12"/>
      <c r="XCA83" s="12"/>
      <c r="XCB83" s="12"/>
      <c r="XCC83" s="11"/>
      <c r="XCD83" s="15"/>
      <c r="XCE83" s="13"/>
      <c r="XCF83" s="14"/>
      <c r="XCG83" s="14"/>
      <c r="XCH83" s="12"/>
      <c r="XCI83" s="12"/>
      <c r="XCJ83" s="12"/>
      <c r="XCK83" s="12"/>
      <c r="XCL83" s="12"/>
      <c r="XCM83" s="12"/>
      <c r="XCN83" s="12"/>
      <c r="XCO83" s="12"/>
      <c r="XCP83" s="12"/>
      <c r="XCQ83" s="12"/>
      <c r="XCR83" s="12"/>
      <c r="XCS83" s="12"/>
      <c r="XCT83" s="11"/>
      <c r="XCU83" s="15"/>
      <c r="XCV83" s="13"/>
      <c r="XCW83" s="14"/>
      <c r="XCX83" s="14"/>
      <c r="XCY83" s="12"/>
      <c r="XCZ83" s="12"/>
      <c r="XDA83" s="12"/>
      <c r="XDB83" s="12"/>
      <c r="XDC83" s="12"/>
      <c r="XDD83" s="12"/>
      <c r="XDE83" s="12"/>
      <c r="XDF83" s="12"/>
      <c r="XDG83" s="12"/>
      <c r="XDH83" s="12"/>
      <c r="XDI83" s="12"/>
      <c r="XDJ83" s="12"/>
      <c r="XDK83" s="11"/>
      <c r="XDL83" s="15"/>
      <c r="XDM83" s="13"/>
      <c r="XDN83" s="14"/>
      <c r="XDO83" s="14"/>
      <c r="XDP83" s="12"/>
      <c r="XDQ83" s="12"/>
      <c r="XDR83" s="12"/>
      <c r="XDS83" s="12"/>
      <c r="XDT83" s="12"/>
      <c r="XDU83" s="12"/>
      <c r="XDV83" s="12"/>
      <c r="XDW83" s="12"/>
      <c r="XDX83" s="12"/>
      <c r="XDY83" s="12"/>
      <c r="XDZ83" s="12"/>
      <c r="XEA83" s="12"/>
      <c r="XEB83" s="11"/>
      <c r="XEC83" s="15"/>
      <c r="XED83" s="13"/>
      <c r="XEE83" s="14"/>
      <c r="XEF83" s="14"/>
      <c r="XEG83" s="12"/>
      <c r="XEH83" s="12"/>
      <c r="XEI83" s="12"/>
      <c r="XEJ83" s="12"/>
      <c r="XEK83" s="12"/>
      <c r="XEL83" s="12"/>
      <c r="XEM83" s="12"/>
      <c r="XEN83" s="12"/>
      <c r="XEO83" s="12"/>
      <c r="XEP83" s="12"/>
      <c r="XEQ83" s="12"/>
      <c r="XER83" s="12"/>
      <c r="XES83" s="11"/>
      <c r="XET83" s="15"/>
      <c r="XEU83" s="13"/>
      <c r="XEV83" s="14"/>
      <c r="XEW83" s="14"/>
      <c r="XEX83" s="12"/>
      <c r="XEY83" s="12"/>
      <c r="XEZ83" s="12"/>
      <c r="XFA83" s="12"/>
      <c r="XFB83" s="12"/>
      <c r="XFC83" s="12"/>
      <c r="XFD83" s="12"/>
    </row>
    <row r="84" spans="1:16384" ht="14.1" hidden="1" customHeight="1">
      <c r="A84" s="15">
        <v>77</v>
      </c>
      <c r="B84" s="13" t="s">
        <v>58</v>
      </c>
      <c r="C84" s="14" t="s">
        <v>59</v>
      </c>
      <c r="D84" s="14" t="s">
        <v>101</v>
      </c>
      <c r="E84" s="12">
        <v>62879</v>
      </c>
      <c r="F84" s="12">
        <v>0</v>
      </c>
      <c r="G84" s="12">
        <v>0</v>
      </c>
      <c r="H84" s="12">
        <v>0</v>
      </c>
      <c r="I84" s="12">
        <f t="shared" si="9"/>
        <v>62879</v>
      </c>
      <c r="J84" s="12">
        <v>62879</v>
      </c>
      <c r="K84" s="12">
        <v>0</v>
      </c>
      <c r="L84" s="12">
        <v>0</v>
      </c>
      <c r="M84" s="12">
        <v>0</v>
      </c>
      <c r="N84" s="12">
        <f t="shared" si="8"/>
        <v>62879</v>
      </c>
      <c r="O84" s="12">
        <v>0</v>
      </c>
      <c r="P84" s="12">
        <f t="shared" si="10"/>
        <v>0</v>
      </c>
      <c r="Q84" s="12">
        <v>62879</v>
      </c>
      <c r="R84" s="12">
        <f t="shared" si="11"/>
        <v>0</v>
      </c>
      <c r="S84" s="11"/>
    </row>
    <row r="85" spans="1:16384" ht="14.1" hidden="1" customHeight="1">
      <c r="A85" s="15">
        <v>78</v>
      </c>
      <c r="B85" s="13" t="s">
        <v>60</v>
      </c>
      <c r="C85" s="14" t="s">
        <v>61</v>
      </c>
      <c r="D85" s="14" t="s">
        <v>61</v>
      </c>
      <c r="E85" s="12">
        <v>4446380</v>
      </c>
      <c r="F85" s="12">
        <v>2537233</v>
      </c>
      <c r="G85" s="12">
        <v>134</v>
      </c>
      <c r="H85" s="12">
        <v>0</v>
      </c>
      <c r="I85" s="12">
        <f t="shared" si="9"/>
        <v>6983747</v>
      </c>
      <c r="J85" s="12">
        <v>0</v>
      </c>
      <c r="K85" s="12">
        <v>1014950</v>
      </c>
      <c r="L85" s="12">
        <v>5798770</v>
      </c>
      <c r="M85" s="12">
        <v>0</v>
      </c>
      <c r="N85" s="12">
        <f t="shared" si="8"/>
        <v>6813720</v>
      </c>
      <c r="O85" s="12">
        <v>0</v>
      </c>
      <c r="P85" s="12">
        <f t="shared" si="10"/>
        <v>170027</v>
      </c>
      <c r="Q85" s="12">
        <f>10500+816492+3390480+2796382-200134</f>
        <v>6813720</v>
      </c>
      <c r="R85" s="12">
        <f t="shared" si="11"/>
        <v>0</v>
      </c>
      <c r="S85" s="12"/>
    </row>
    <row r="86" spans="1:16384" ht="14.1" hidden="1" customHeight="1">
      <c r="A86" s="15">
        <v>79</v>
      </c>
      <c r="B86" s="13" t="s">
        <v>60</v>
      </c>
      <c r="C86" s="14" t="s">
        <v>159</v>
      </c>
      <c r="D86" s="14" t="s">
        <v>159</v>
      </c>
      <c r="E86" s="12">
        <v>0</v>
      </c>
      <c r="F86" s="12">
        <v>0</v>
      </c>
      <c r="G86" s="12">
        <v>15248</v>
      </c>
      <c r="H86" s="12">
        <v>0</v>
      </c>
      <c r="I86" s="12">
        <f t="shared" si="9"/>
        <v>15248</v>
      </c>
      <c r="J86" s="12">
        <v>0</v>
      </c>
      <c r="K86" s="12">
        <v>0</v>
      </c>
      <c r="L86" s="12">
        <v>24800</v>
      </c>
      <c r="M86" s="12">
        <v>0</v>
      </c>
      <c r="N86" s="12">
        <f t="shared" si="8"/>
        <v>24800</v>
      </c>
      <c r="O86" s="12"/>
      <c r="P86" s="12">
        <f t="shared" si="10"/>
        <v>-9552</v>
      </c>
      <c r="Q86" s="12">
        <v>24800</v>
      </c>
      <c r="R86" s="12">
        <f t="shared" si="11"/>
        <v>0</v>
      </c>
      <c r="S86" s="12"/>
    </row>
    <row r="87" spans="1:16384" s="33" customFormat="1" ht="14.1" hidden="1" customHeight="1">
      <c r="A87" s="31">
        <v>80</v>
      </c>
      <c r="B87" s="32" t="s">
        <v>62</v>
      </c>
      <c r="C87" s="33" t="s">
        <v>164</v>
      </c>
      <c r="D87" s="33" t="s">
        <v>164</v>
      </c>
      <c r="E87" s="20">
        <v>0</v>
      </c>
      <c r="F87" s="20">
        <v>0</v>
      </c>
      <c r="G87" s="20">
        <v>20616</v>
      </c>
      <c r="H87" s="20">
        <v>116780</v>
      </c>
      <c r="I87" s="20">
        <f t="shared" si="9"/>
        <v>137396</v>
      </c>
      <c r="J87" s="20">
        <v>0</v>
      </c>
      <c r="K87" s="20">
        <v>0</v>
      </c>
      <c r="L87" s="20">
        <v>0</v>
      </c>
      <c r="M87" s="20">
        <v>178129</v>
      </c>
      <c r="N87" s="20">
        <f>61656+M87</f>
        <v>239785</v>
      </c>
      <c r="O87" s="20">
        <v>0</v>
      </c>
      <c r="P87" s="20">
        <f t="shared" si="10"/>
        <v>-102389</v>
      </c>
      <c r="Q87" s="20">
        <v>239785</v>
      </c>
      <c r="R87" s="20">
        <f t="shared" si="11"/>
        <v>0</v>
      </c>
      <c r="S87" s="20"/>
      <c r="T87" s="31"/>
      <c r="U87" s="32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35"/>
      <c r="AK87" s="31"/>
      <c r="AL87" s="32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35"/>
      <c r="BB87" s="31"/>
      <c r="BC87" s="32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35"/>
      <c r="BS87" s="31"/>
      <c r="BT87" s="32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35"/>
      <c r="CJ87" s="31"/>
      <c r="CK87" s="32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35"/>
      <c r="DA87" s="31"/>
      <c r="DB87" s="32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35"/>
      <c r="DR87" s="31"/>
      <c r="DS87" s="32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35"/>
      <c r="EI87" s="31"/>
      <c r="EJ87" s="32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35"/>
      <c r="EZ87" s="31"/>
      <c r="FA87" s="32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  <c r="FO87" s="20"/>
      <c r="FP87" s="35"/>
      <c r="FQ87" s="31"/>
      <c r="FR87" s="32"/>
      <c r="FU87" s="20"/>
      <c r="FV87" s="20"/>
      <c r="FW87" s="20"/>
      <c r="FX87" s="20"/>
      <c r="FY87" s="20"/>
      <c r="FZ87" s="20"/>
      <c r="GA87" s="20"/>
      <c r="GB87" s="20"/>
      <c r="GC87" s="20"/>
      <c r="GD87" s="20"/>
      <c r="GE87" s="20"/>
      <c r="GF87" s="20"/>
      <c r="GG87" s="35"/>
      <c r="GH87" s="31"/>
      <c r="GI87" s="32"/>
      <c r="GL87" s="20"/>
      <c r="GM87" s="20"/>
      <c r="GN87" s="20"/>
      <c r="GO87" s="20"/>
      <c r="GP87" s="20"/>
      <c r="GQ87" s="20"/>
      <c r="GR87" s="20"/>
      <c r="GS87" s="20"/>
      <c r="GT87" s="20"/>
      <c r="GU87" s="20"/>
      <c r="GV87" s="20"/>
      <c r="GW87" s="20"/>
      <c r="GX87" s="35"/>
      <c r="GY87" s="31"/>
      <c r="GZ87" s="32"/>
      <c r="HC87" s="20"/>
      <c r="HD87" s="20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35"/>
      <c r="HP87" s="31"/>
      <c r="HQ87" s="32"/>
      <c r="HT87" s="20"/>
      <c r="HU87" s="20"/>
      <c r="HV87" s="20"/>
      <c r="HW87" s="20"/>
      <c r="HX87" s="20"/>
      <c r="HY87" s="20"/>
      <c r="HZ87" s="20"/>
      <c r="IA87" s="20"/>
      <c r="IB87" s="20"/>
      <c r="IC87" s="20"/>
      <c r="ID87" s="20"/>
      <c r="IE87" s="20"/>
      <c r="IF87" s="35"/>
      <c r="IG87" s="31"/>
      <c r="IH87" s="32"/>
      <c r="IK87" s="20"/>
      <c r="IL87" s="20"/>
      <c r="IM87" s="20"/>
      <c r="IN87" s="20"/>
      <c r="IO87" s="20"/>
      <c r="IP87" s="20"/>
      <c r="IQ87" s="20"/>
      <c r="IR87" s="20"/>
      <c r="IS87" s="20"/>
      <c r="IT87" s="20"/>
      <c r="IU87" s="20"/>
      <c r="IV87" s="20"/>
      <c r="IW87" s="35"/>
      <c r="IX87" s="31"/>
      <c r="IY87" s="32"/>
      <c r="JB87" s="20"/>
      <c r="JC87" s="20"/>
      <c r="JD87" s="20"/>
      <c r="JE87" s="20"/>
      <c r="JF87" s="20"/>
      <c r="JG87" s="20"/>
      <c r="JH87" s="20"/>
      <c r="JI87" s="20"/>
      <c r="JJ87" s="20"/>
      <c r="JK87" s="20"/>
      <c r="JL87" s="20"/>
      <c r="JM87" s="20"/>
      <c r="JN87" s="35"/>
      <c r="JO87" s="31"/>
      <c r="JP87" s="32"/>
      <c r="JS87" s="20"/>
      <c r="JT87" s="20"/>
      <c r="JU87" s="20"/>
      <c r="JV87" s="20"/>
      <c r="JW87" s="20"/>
      <c r="JX87" s="20"/>
      <c r="JY87" s="20"/>
      <c r="JZ87" s="20"/>
      <c r="KA87" s="20"/>
      <c r="KB87" s="20"/>
      <c r="KC87" s="20"/>
      <c r="KD87" s="20"/>
      <c r="KE87" s="35"/>
      <c r="KF87" s="31"/>
      <c r="KG87" s="32"/>
      <c r="KJ87" s="20"/>
      <c r="KK87" s="20"/>
      <c r="KL87" s="20"/>
      <c r="KM87" s="20"/>
      <c r="KN87" s="20"/>
      <c r="KO87" s="20"/>
      <c r="KP87" s="20"/>
      <c r="KQ87" s="20"/>
      <c r="KR87" s="20"/>
      <c r="KS87" s="20"/>
      <c r="KT87" s="20"/>
      <c r="KU87" s="20"/>
      <c r="KV87" s="35"/>
      <c r="KW87" s="31"/>
      <c r="KX87" s="32"/>
      <c r="LA87" s="20"/>
      <c r="LB87" s="20"/>
      <c r="LC87" s="20"/>
      <c r="LD87" s="20"/>
      <c r="LE87" s="20"/>
      <c r="LF87" s="20"/>
      <c r="LG87" s="20"/>
      <c r="LH87" s="20"/>
      <c r="LI87" s="20"/>
      <c r="LJ87" s="20"/>
      <c r="LK87" s="20"/>
      <c r="LL87" s="20"/>
      <c r="LM87" s="35"/>
      <c r="LN87" s="31"/>
      <c r="LO87" s="32"/>
      <c r="LR87" s="20"/>
      <c r="LS87" s="20"/>
      <c r="LT87" s="20"/>
      <c r="LU87" s="20"/>
      <c r="LV87" s="20"/>
      <c r="LW87" s="20"/>
      <c r="LX87" s="20"/>
      <c r="LY87" s="20"/>
      <c r="LZ87" s="20"/>
      <c r="MA87" s="20"/>
      <c r="MB87" s="20"/>
      <c r="MC87" s="20"/>
      <c r="MD87" s="35"/>
      <c r="ME87" s="31"/>
      <c r="MF87" s="32"/>
      <c r="MI87" s="20"/>
      <c r="MJ87" s="20"/>
      <c r="MK87" s="20"/>
      <c r="ML87" s="20"/>
      <c r="MM87" s="20"/>
      <c r="MN87" s="20"/>
      <c r="MO87" s="20"/>
      <c r="MP87" s="20"/>
      <c r="MQ87" s="20"/>
      <c r="MR87" s="20"/>
      <c r="MS87" s="20"/>
      <c r="MT87" s="20"/>
      <c r="MU87" s="35"/>
      <c r="MV87" s="31"/>
      <c r="MW87" s="32"/>
      <c r="MZ87" s="20"/>
      <c r="NA87" s="20"/>
      <c r="NB87" s="20"/>
      <c r="NC87" s="20"/>
      <c r="ND87" s="20"/>
      <c r="NE87" s="20"/>
      <c r="NF87" s="20"/>
      <c r="NG87" s="20"/>
      <c r="NH87" s="20"/>
      <c r="NI87" s="20"/>
      <c r="NJ87" s="20"/>
      <c r="NK87" s="20"/>
      <c r="NL87" s="35"/>
      <c r="NM87" s="31"/>
      <c r="NN87" s="32"/>
      <c r="NQ87" s="20"/>
      <c r="NR87" s="20"/>
      <c r="NS87" s="20"/>
      <c r="NT87" s="20"/>
      <c r="NU87" s="20"/>
      <c r="NV87" s="20"/>
      <c r="NW87" s="20"/>
      <c r="NX87" s="20"/>
      <c r="NY87" s="20"/>
      <c r="NZ87" s="20"/>
      <c r="OA87" s="20"/>
      <c r="OB87" s="20"/>
      <c r="OC87" s="35"/>
      <c r="OD87" s="31"/>
      <c r="OE87" s="32"/>
      <c r="OH87" s="20"/>
      <c r="OI87" s="20"/>
      <c r="OJ87" s="20"/>
      <c r="OK87" s="20"/>
      <c r="OL87" s="20"/>
      <c r="OM87" s="20"/>
      <c r="ON87" s="20"/>
      <c r="OO87" s="20"/>
      <c r="OP87" s="20"/>
      <c r="OQ87" s="20"/>
      <c r="OR87" s="20"/>
      <c r="OS87" s="20"/>
      <c r="OT87" s="35"/>
      <c r="OU87" s="31"/>
      <c r="OV87" s="32"/>
      <c r="OY87" s="20"/>
      <c r="OZ87" s="20"/>
      <c r="PA87" s="20"/>
      <c r="PB87" s="20"/>
      <c r="PC87" s="20"/>
      <c r="PD87" s="20"/>
      <c r="PE87" s="20"/>
      <c r="PF87" s="20"/>
      <c r="PG87" s="20"/>
      <c r="PH87" s="20"/>
      <c r="PI87" s="20"/>
      <c r="PJ87" s="20"/>
      <c r="PK87" s="35"/>
      <c r="PL87" s="31"/>
      <c r="PM87" s="32"/>
      <c r="PP87" s="20"/>
      <c r="PQ87" s="20"/>
      <c r="PR87" s="20"/>
      <c r="PS87" s="20"/>
      <c r="PT87" s="20"/>
      <c r="PU87" s="20"/>
      <c r="PV87" s="20"/>
      <c r="PW87" s="20"/>
      <c r="PX87" s="20"/>
      <c r="PY87" s="20"/>
      <c r="PZ87" s="20"/>
      <c r="QA87" s="20"/>
      <c r="QB87" s="35"/>
      <c r="QC87" s="31"/>
      <c r="QD87" s="32"/>
      <c r="QG87" s="20"/>
      <c r="QH87" s="20"/>
      <c r="QI87" s="20"/>
      <c r="QJ87" s="20"/>
      <c r="QK87" s="20"/>
      <c r="QL87" s="20"/>
      <c r="QM87" s="20"/>
      <c r="QN87" s="20"/>
      <c r="QO87" s="20"/>
      <c r="QP87" s="20"/>
      <c r="QQ87" s="20"/>
      <c r="QR87" s="20"/>
      <c r="QS87" s="35"/>
      <c r="QT87" s="31"/>
      <c r="QU87" s="32"/>
      <c r="QX87" s="20"/>
      <c r="QY87" s="20"/>
      <c r="QZ87" s="20"/>
      <c r="RA87" s="20"/>
      <c r="RB87" s="20"/>
      <c r="RC87" s="20"/>
      <c r="RD87" s="20"/>
      <c r="RE87" s="20"/>
      <c r="RF87" s="20"/>
      <c r="RG87" s="20"/>
      <c r="RH87" s="20"/>
      <c r="RI87" s="20"/>
      <c r="RJ87" s="35"/>
      <c r="RK87" s="31"/>
      <c r="RL87" s="32"/>
      <c r="RO87" s="20"/>
      <c r="RP87" s="20"/>
      <c r="RQ87" s="20"/>
      <c r="RR87" s="20"/>
      <c r="RS87" s="20"/>
      <c r="RT87" s="20"/>
      <c r="RU87" s="20"/>
      <c r="RV87" s="20"/>
      <c r="RW87" s="20"/>
      <c r="RX87" s="20"/>
      <c r="RY87" s="20"/>
      <c r="RZ87" s="20"/>
      <c r="SA87" s="35"/>
      <c r="SB87" s="31"/>
      <c r="SC87" s="32"/>
      <c r="SF87" s="20"/>
      <c r="SG87" s="20"/>
      <c r="SH87" s="20"/>
      <c r="SI87" s="20"/>
      <c r="SJ87" s="20"/>
      <c r="SK87" s="20"/>
      <c r="SL87" s="20"/>
      <c r="SM87" s="20"/>
      <c r="SN87" s="20"/>
      <c r="SO87" s="20"/>
      <c r="SP87" s="20"/>
      <c r="SQ87" s="20"/>
      <c r="SR87" s="35"/>
      <c r="SS87" s="31"/>
      <c r="ST87" s="32"/>
      <c r="SW87" s="20"/>
      <c r="SX87" s="20"/>
      <c r="SY87" s="20"/>
      <c r="SZ87" s="20"/>
      <c r="TA87" s="20"/>
      <c r="TB87" s="20"/>
      <c r="TC87" s="20"/>
      <c r="TD87" s="20"/>
      <c r="TE87" s="20"/>
      <c r="TF87" s="20"/>
      <c r="TG87" s="20"/>
      <c r="TH87" s="20"/>
      <c r="TI87" s="35"/>
      <c r="TJ87" s="31"/>
      <c r="TK87" s="32"/>
      <c r="TN87" s="20"/>
      <c r="TO87" s="20"/>
      <c r="TP87" s="20"/>
      <c r="TQ87" s="20"/>
      <c r="TR87" s="20"/>
      <c r="TS87" s="20"/>
      <c r="TT87" s="20"/>
      <c r="TU87" s="20"/>
      <c r="TV87" s="20"/>
      <c r="TW87" s="20"/>
      <c r="TX87" s="20"/>
      <c r="TY87" s="20"/>
      <c r="TZ87" s="35"/>
      <c r="UA87" s="31"/>
      <c r="UB87" s="32"/>
      <c r="UE87" s="20"/>
      <c r="UF87" s="20"/>
      <c r="UG87" s="20"/>
      <c r="UH87" s="20"/>
      <c r="UI87" s="20"/>
      <c r="UJ87" s="20"/>
      <c r="UK87" s="20"/>
      <c r="UL87" s="20"/>
      <c r="UM87" s="20"/>
      <c r="UN87" s="20"/>
      <c r="UO87" s="20"/>
      <c r="UP87" s="20"/>
      <c r="UQ87" s="35"/>
      <c r="UR87" s="31"/>
      <c r="US87" s="32"/>
      <c r="UV87" s="20"/>
      <c r="UW87" s="20"/>
      <c r="UX87" s="20"/>
      <c r="UY87" s="20"/>
      <c r="UZ87" s="20"/>
      <c r="VA87" s="20"/>
      <c r="VB87" s="20"/>
      <c r="VC87" s="20"/>
      <c r="VD87" s="20"/>
      <c r="VE87" s="20"/>
      <c r="VF87" s="20"/>
      <c r="VG87" s="20"/>
      <c r="VH87" s="35"/>
      <c r="VI87" s="31"/>
      <c r="VJ87" s="32"/>
      <c r="VM87" s="20"/>
      <c r="VN87" s="20"/>
      <c r="VO87" s="20"/>
      <c r="VP87" s="20"/>
      <c r="VQ87" s="20"/>
      <c r="VR87" s="20"/>
      <c r="VS87" s="20"/>
      <c r="VT87" s="20"/>
      <c r="VU87" s="20"/>
      <c r="VV87" s="20"/>
      <c r="VW87" s="20"/>
      <c r="VX87" s="20"/>
      <c r="VY87" s="35"/>
      <c r="VZ87" s="31"/>
      <c r="WA87" s="32"/>
      <c r="WD87" s="20"/>
      <c r="WE87" s="20"/>
      <c r="WF87" s="20"/>
      <c r="WG87" s="20"/>
      <c r="WH87" s="20"/>
      <c r="WI87" s="20"/>
      <c r="WJ87" s="20"/>
      <c r="WK87" s="20"/>
      <c r="WL87" s="20"/>
      <c r="WM87" s="20"/>
      <c r="WN87" s="20"/>
      <c r="WO87" s="20"/>
      <c r="WP87" s="35"/>
      <c r="WQ87" s="31"/>
      <c r="WR87" s="32"/>
      <c r="WU87" s="20"/>
      <c r="WV87" s="20"/>
      <c r="WW87" s="20"/>
      <c r="WX87" s="20"/>
      <c r="WY87" s="20"/>
      <c r="WZ87" s="20"/>
      <c r="XA87" s="20"/>
      <c r="XB87" s="20"/>
      <c r="XC87" s="20"/>
      <c r="XD87" s="20"/>
      <c r="XE87" s="20"/>
      <c r="XF87" s="20"/>
      <c r="XG87" s="35"/>
      <c r="XH87" s="31"/>
      <c r="XI87" s="32"/>
      <c r="XL87" s="20"/>
      <c r="XM87" s="20"/>
      <c r="XN87" s="20"/>
      <c r="XO87" s="20"/>
      <c r="XP87" s="20"/>
      <c r="XQ87" s="20"/>
      <c r="XR87" s="20"/>
      <c r="XS87" s="20"/>
      <c r="XT87" s="20"/>
      <c r="XU87" s="20"/>
      <c r="XV87" s="20"/>
      <c r="XW87" s="20"/>
      <c r="XX87" s="35"/>
      <c r="XY87" s="31"/>
      <c r="XZ87" s="32"/>
      <c r="YC87" s="20"/>
      <c r="YD87" s="20"/>
      <c r="YE87" s="20"/>
      <c r="YF87" s="20"/>
      <c r="YG87" s="20"/>
      <c r="YH87" s="20"/>
      <c r="YI87" s="20"/>
      <c r="YJ87" s="20"/>
      <c r="YK87" s="20"/>
      <c r="YL87" s="20"/>
      <c r="YM87" s="20"/>
      <c r="YN87" s="20"/>
      <c r="YO87" s="35"/>
      <c r="YP87" s="31"/>
      <c r="YQ87" s="32"/>
      <c r="YT87" s="20"/>
      <c r="YU87" s="20"/>
      <c r="YV87" s="20"/>
      <c r="YW87" s="20"/>
      <c r="YX87" s="20"/>
      <c r="YY87" s="20"/>
      <c r="YZ87" s="20"/>
      <c r="ZA87" s="20"/>
      <c r="ZB87" s="20"/>
      <c r="ZC87" s="20"/>
      <c r="ZD87" s="20"/>
      <c r="ZE87" s="20"/>
      <c r="ZF87" s="35"/>
      <c r="ZG87" s="31"/>
      <c r="ZH87" s="32"/>
      <c r="ZK87" s="20"/>
      <c r="ZL87" s="20"/>
      <c r="ZM87" s="20"/>
      <c r="ZN87" s="20"/>
      <c r="ZO87" s="20"/>
      <c r="ZP87" s="20"/>
      <c r="ZQ87" s="20"/>
      <c r="ZR87" s="20"/>
      <c r="ZS87" s="20"/>
      <c r="ZT87" s="20"/>
      <c r="ZU87" s="20"/>
      <c r="ZV87" s="20"/>
      <c r="ZW87" s="35"/>
      <c r="ZX87" s="31"/>
      <c r="ZY87" s="32"/>
      <c r="AAB87" s="20"/>
      <c r="AAC87" s="20"/>
      <c r="AAD87" s="20"/>
      <c r="AAE87" s="20"/>
      <c r="AAF87" s="20"/>
      <c r="AAG87" s="20"/>
      <c r="AAH87" s="20"/>
      <c r="AAI87" s="20"/>
      <c r="AAJ87" s="20"/>
      <c r="AAK87" s="20"/>
      <c r="AAL87" s="20"/>
      <c r="AAM87" s="20"/>
      <c r="AAN87" s="35"/>
      <c r="AAO87" s="31"/>
      <c r="AAP87" s="32"/>
      <c r="AAS87" s="20"/>
      <c r="AAT87" s="20"/>
      <c r="AAU87" s="20"/>
      <c r="AAV87" s="20"/>
      <c r="AAW87" s="20"/>
      <c r="AAX87" s="20"/>
      <c r="AAY87" s="20"/>
      <c r="AAZ87" s="20"/>
      <c r="ABA87" s="20"/>
      <c r="ABB87" s="20"/>
      <c r="ABC87" s="20"/>
      <c r="ABD87" s="20"/>
      <c r="ABE87" s="35"/>
      <c r="ABF87" s="31"/>
      <c r="ABG87" s="32"/>
      <c r="ABJ87" s="20"/>
      <c r="ABK87" s="20"/>
      <c r="ABL87" s="20"/>
      <c r="ABM87" s="20"/>
      <c r="ABN87" s="20"/>
      <c r="ABO87" s="20"/>
      <c r="ABP87" s="20"/>
      <c r="ABQ87" s="20"/>
      <c r="ABR87" s="20"/>
      <c r="ABS87" s="20"/>
      <c r="ABT87" s="20"/>
      <c r="ABU87" s="20"/>
      <c r="ABV87" s="35"/>
      <c r="ABW87" s="31"/>
      <c r="ABX87" s="32"/>
      <c r="ACA87" s="20"/>
      <c r="ACB87" s="20"/>
      <c r="ACC87" s="20"/>
      <c r="ACD87" s="20"/>
      <c r="ACE87" s="20"/>
      <c r="ACF87" s="20"/>
      <c r="ACG87" s="20"/>
      <c r="ACH87" s="20"/>
      <c r="ACI87" s="20"/>
      <c r="ACJ87" s="20"/>
      <c r="ACK87" s="20"/>
      <c r="ACL87" s="20"/>
      <c r="ACM87" s="35"/>
      <c r="ACN87" s="31"/>
      <c r="ACO87" s="32"/>
      <c r="ACR87" s="20"/>
      <c r="ACS87" s="20"/>
      <c r="ACT87" s="20"/>
      <c r="ACU87" s="20"/>
      <c r="ACV87" s="20"/>
      <c r="ACW87" s="20"/>
      <c r="ACX87" s="20"/>
      <c r="ACY87" s="20"/>
      <c r="ACZ87" s="20"/>
      <c r="ADA87" s="20"/>
      <c r="ADB87" s="20"/>
      <c r="ADC87" s="20"/>
      <c r="ADD87" s="35"/>
      <c r="ADE87" s="31"/>
      <c r="ADF87" s="32"/>
      <c r="ADI87" s="20"/>
      <c r="ADJ87" s="20"/>
      <c r="ADK87" s="20"/>
      <c r="ADL87" s="20"/>
      <c r="ADM87" s="20"/>
      <c r="ADN87" s="20"/>
      <c r="ADO87" s="20"/>
      <c r="ADP87" s="20"/>
      <c r="ADQ87" s="20"/>
      <c r="ADR87" s="20"/>
      <c r="ADS87" s="20"/>
      <c r="ADT87" s="20"/>
      <c r="ADU87" s="35"/>
      <c r="ADV87" s="31"/>
      <c r="ADW87" s="32"/>
      <c r="ADZ87" s="20"/>
      <c r="AEA87" s="20"/>
      <c r="AEB87" s="20"/>
      <c r="AEC87" s="20"/>
      <c r="AED87" s="20"/>
      <c r="AEE87" s="20"/>
      <c r="AEF87" s="20"/>
      <c r="AEG87" s="20"/>
      <c r="AEH87" s="20"/>
      <c r="AEI87" s="20"/>
      <c r="AEJ87" s="20"/>
      <c r="AEK87" s="20"/>
      <c r="AEL87" s="35"/>
      <c r="AEM87" s="31"/>
      <c r="AEN87" s="32"/>
      <c r="AEQ87" s="20"/>
      <c r="AER87" s="20"/>
      <c r="AES87" s="20"/>
      <c r="AET87" s="20"/>
      <c r="AEU87" s="20"/>
      <c r="AEV87" s="20"/>
      <c r="AEW87" s="20"/>
      <c r="AEX87" s="20"/>
      <c r="AEY87" s="20"/>
      <c r="AEZ87" s="20"/>
      <c r="AFA87" s="20"/>
      <c r="AFB87" s="20"/>
      <c r="AFC87" s="35"/>
      <c r="AFD87" s="31"/>
      <c r="AFE87" s="32"/>
      <c r="AFH87" s="20"/>
      <c r="AFI87" s="20"/>
      <c r="AFJ87" s="20"/>
      <c r="AFK87" s="20"/>
      <c r="AFL87" s="20"/>
      <c r="AFM87" s="20"/>
      <c r="AFN87" s="20"/>
      <c r="AFO87" s="20"/>
      <c r="AFP87" s="20"/>
      <c r="AFQ87" s="20"/>
      <c r="AFR87" s="20"/>
      <c r="AFS87" s="20"/>
      <c r="AFT87" s="35"/>
      <c r="AFU87" s="31"/>
      <c r="AFV87" s="32"/>
      <c r="AFY87" s="20"/>
      <c r="AFZ87" s="20"/>
      <c r="AGA87" s="20"/>
      <c r="AGB87" s="20"/>
      <c r="AGC87" s="20"/>
      <c r="AGD87" s="20"/>
      <c r="AGE87" s="20"/>
      <c r="AGF87" s="20"/>
      <c r="AGG87" s="20"/>
      <c r="AGH87" s="20"/>
      <c r="AGI87" s="20"/>
      <c r="AGJ87" s="20"/>
      <c r="AGK87" s="35"/>
      <c r="AGL87" s="31"/>
      <c r="AGM87" s="32"/>
      <c r="AGP87" s="20"/>
      <c r="AGQ87" s="20"/>
      <c r="AGR87" s="20"/>
      <c r="AGS87" s="20"/>
      <c r="AGT87" s="20"/>
      <c r="AGU87" s="20"/>
      <c r="AGV87" s="20"/>
      <c r="AGW87" s="20"/>
      <c r="AGX87" s="20"/>
      <c r="AGY87" s="20"/>
      <c r="AGZ87" s="20"/>
      <c r="AHA87" s="20"/>
      <c r="AHB87" s="35"/>
      <c r="AHC87" s="31"/>
      <c r="AHD87" s="32"/>
      <c r="AHG87" s="20"/>
      <c r="AHH87" s="20"/>
      <c r="AHI87" s="20"/>
      <c r="AHJ87" s="20"/>
      <c r="AHK87" s="20"/>
      <c r="AHL87" s="20"/>
      <c r="AHM87" s="20"/>
      <c r="AHN87" s="20"/>
      <c r="AHO87" s="20"/>
      <c r="AHP87" s="20"/>
      <c r="AHQ87" s="20"/>
      <c r="AHR87" s="20"/>
      <c r="AHS87" s="35"/>
      <c r="AHT87" s="31"/>
      <c r="AHU87" s="32"/>
      <c r="AHX87" s="20"/>
      <c r="AHY87" s="20"/>
      <c r="AHZ87" s="20"/>
      <c r="AIA87" s="20"/>
      <c r="AIB87" s="20"/>
      <c r="AIC87" s="20"/>
      <c r="AID87" s="20"/>
      <c r="AIE87" s="20"/>
      <c r="AIF87" s="20"/>
      <c r="AIG87" s="20"/>
      <c r="AIH87" s="20"/>
      <c r="AII87" s="20"/>
      <c r="AIJ87" s="35"/>
      <c r="AIK87" s="31"/>
      <c r="AIL87" s="32"/>
      <c r="AIO87" s="20"/>
      <c r="AIP87" s="20"/>
      <c r="AIQ87" s="20"/>
      <c r="AIR87" s="20"/>
      <c r="AIS87" s="20"/>
      <c r="AIT87" s="20"/>
      <c r="AIU87" s="20"/>
      <c r="AIV87" s="20"/>
      <c r="AIW87" s="20"/>
      <c r="AIX87" s="20"/>
      <c r="AIY87" s="20"/>
      <c r="AIZ87" s="20"/>
      <c r="AJA87" s="35"/>
      <c r="AJB87" s="31"/>
      <c r="AJC87" s="32"/>
      <c r="AJF87" s="20"/>
      <c r="AJG87" s="20"/>
      <c r="AJH87" s="20"/>
      <c r="AJI87" s="20"/>
      <c r="AJJ87" s="20"/>
      <c r="AJK87" s="20"/>
      <c r="AJL87" s="20"/>
      <c r="AJM87" s="20"/>
      <c r="AJN87" s="20"/>
      <c r="AJO87" s="20"/>
      <c r="AJP87" s="20"/>
      <c r="AJQ87" s="20"/>
      <c r="AJR87" s="35"/>
      <c r="AJS87" s="31"/>
      <c r="AJT87" s="32"/>
      <c r="AJW87" s="20"/>
      <c r="AJX87" s="20"/>
      <c r="AJY87" s="20"/>
      <c r="AJZ87" s="20"/>
      <c r="AKA87" s="20"/>
      <c r="AKB87" s="20"/>
      <c r="AKC87" s="20"/>
      <c r="AKD87" s="20"/>
      <c r="AKE87" s="20"/>
      <c r="AKF87" s="20"/>
      <c r="AKG87" s="20"/>
      <c r="AKH87" s="20"/>
      <c r="AKI87" s="35"/>
      <c r="AKJ87" s="31"/>
      <c r="AKK87" s="32"/>
      <c r="AKN87" s="20"/>
      <c r="AKO87" s="20"/>
      <c r="AKP87" s="20"/>
      <c r="AKQ87" s="20"/>
      <c r="AKR87" s="20"/>
      <c r="AKS87" s="20"/>
      <c r="AKT87" s="20"/>
      <c r="AKU87" s="20"/>
      <c r="AKV87" s="20"/>
      <c r="AKW87" s="20"/>
      <c r="AKX87" s="20"/>
      <c r="AKY87" s="20"/>
      <c r="AKZ87" s="35"/>
      <c r="ALA87" s="31"/>
      <c r="ALB87" s="32"/>
      <c r="ALE87" s="20"/>
      <c r="ALF87" s="20"/>
      <c r="ALG87" s="20"/>
      <c r="ALH87" s="20"/>
      <c r="ALI87" s="20"/>
      <c r="ALJ87" s="20"/>
      <c r="ALK87" s="20"/>
      <c r="ALL87" s="20"/>
      <c r="ALM87" s="20"/>
      <c r="ALN87" s="20"/>
      <c r="ALO87" s="20"/>
      <c r="ALP87" s="20"/>
      <c r="ALQ87" s="35"/>
      <c r="ALR87" s="31"/>
      <c r="ALS87" s="32"/>
      <c r="ALV87" s="20"/>
      <c r="ALW87" s="20"/>
      <c r="ALX87" s="20"/>
      <c r="ALY87" s="20"/>
      <c r="ALZ87" s="20"/>
      <c r="AMA87" s="20"/>
      <c r="AMB87" s="20"/>
      <c r="AMC87" s="20"/>
      <c r="AMD87" s="20"/>
      <c r="AME87" s="20"/>
      <c r="AMF87" s="20"/>
      <c r="AMG87" s="20"/>
      <c r="AMH87" s="35"/>
      <c r="AMI87" s="31"/>
      <c r="AMJ87" s="32"/>
      <c r="AMM87" s="20"/>
      <c r="AMN87" s="20"/>
      <c r="AMO87" s="20"/>
      <c r="AMP87" s="20"/>
      <c r="AMQ87" s="20"/>
      <c r="AMR87" s="20"/>
      <c r="AMS87" s="20"/>
      <c r="AMT87" s="20"/>
      <c r="AMU87" s="20"/>
      <c r="AMV87" s="20"/>
      <c r="AMW87" s="20"/>
      <c r="AMX87" s="20"/>
      <c r="AMY87" s="35"/>
      <c r="AMZ87" s="31"/>
      <c r="ANA87" s="32"/>
      <c r="AND87" s="20"/>
      <c r="ANE87" s="20"/>
      <c r="ANF87" s="20"/>
      <c r="ANG87" s="20"/>
      <c r="ANH87" s="20"/>
      <c r="ANI87" s="20"/>
      <c r="ANJ87" s="20"/>
      <c r="ANK87" s="20"/>
      <c r="ANL87" s="20"/>
      <c r="ANM87" s="20"/>
      <c r="ANN87" s="20"/>
      <c r="ANO87" s="20"/>
      <c r="ANP87" s="35"/>
      <c r="ANQ87" s="31"/>
      <c r="ANR87" s="32"/>
      <c r="ANU87" s="20"/>
      <c r="ANV87" s="20"/>
      <c r="ANW87" s="20"/>
      <c r="ANX87" s="20"/>
      <c r="ANY87" s="20"/>
      <c r="ANZ87" s="20"/>
      <c r="AOA87" s="20"/>
      <c r="AOB87" s="20"/>
      <c r="AOC87" s="20"/>
      <c r="AOD87" s="20"/>
      <c r="AOE87" s="20"/>
      <c r="AOF87" s="20"/>
      <c r="AOG87" s="35"/>
      <c r="AOH87" s="31"/>
      <c r="AOI87" s="32"/>
      <c r="AOL87" s="20"/>
      <c r="AOM87" s="20"/>
      <c r="AON87" s="20"/>
      <c r="AOO87" s="20"/>
      <c r="AOP87" s="20"/>
      <c r="AOQ87" s="20"/>
      <c r="AOR87" s="20"/>
      <c r="AOS87" s="20"/>
      <c r="AOT87" s="20"/>
      <c r="AOU87" s="20"/>
      <c r="AOV87" s="20"/>
      <c r="AOW87" s="20"/>
      <c r="AOX87" s="35"/>
      <c r="AOY87" s="31"/>
      <c r="AOZ87" s="32"/>
      <c r="APC87" s="20"/>
      <c r="APD87" s="20"/>
      <c r="APE87" s="20"/>
      <c r="APF87" s="20"/>
      <c r="APG87" s="20"/>
      <c r="APH87" s="20"/>
      <c r="API87" s="20"/>
      <c r="APJ87" s="20"/>
      <c r="APK87" s="20"/>
      <c r="APL87" s="20"/>
      <c r="APM87" s="20"/>
      <c r="APN87" s="20"/>
      <c r="APO87" s="35"/>
      <c r="APP87" s="31"/>
      <c r="APQ87" s="32"/>
      <c r="APT87" s="20"/>
      <c r="APU87" s="20"/>
      <c r="APV87" s="20"/>
      <c r="APW87" s="20"/>
      <c r="APX87" s="20"/>
      <c r="APY87" s="20"/>
      <c r="APZ87" s="20"/>
      <c r="AQA87" s="20"/>
      <c r="AQB87" s="20"/>
      <c r="AQC87" s="20"/>
      <c r="AQD87" s="20"/>
      <c r="AQE87" s="20"/>
      <c r="AQF87" s="35"/>
      <c r="AQG87" s="31"/>
      <c r="AQH87" s="32"/>
      <c r="AQK87" s="20"/>
      <c r="AQL87" s="20"/>
      <c r="AQM87" s="20"/>
      <c r="AQN87" s="20"/>
      <c r="AQO87" s="20"/>
      <c r="AQP87" s="20"/>
      <c r="AQQ87" s="20"/>
      <c r="AQR87" s="20"/>
      <c r="AQS87" s="20"/>
      <c r="AQT87" s="20"/>
      <c r="AQU87" s="20"/>
      <c r="AQV87" s="20"/>
      <c r="AQW87" s="35"/>
      <c r="AQX87" s="31"/>
      <c r="AQY87" s="32"/>
      <c r="ARB87" s="20"/>
      <c r="ARC87" s="20"/>
      <c r="ARD87" s="20"/>
      <c r="ARE87" s="20"/>
      <c r="ARF87" s="20"/>
      <c r="ARG87" s="20"/>
      <c r="ARH87" s="20"/>
      <c r="ARI87" s="20"/>
      <c r="ARJ87" s="20"/>
      <c r="ARK87" s="20"/>
      <c r="ARL87" s="20"/>
      <c r="ARM87" s="20"/>
      <c r="ARN87" s="35"/>
      <c r="ARO87" s="31"/>
      <c r="ARP87" s="32"/>
      <c r="ARS87" s="20"/>
      <c r="ART87" s="20"/>
      <c r="ARU87" s="20"/>
      <c r="ARV87" s="20"/>
      <c r="ARW87" s="20"/>
      <c r="ARX87" s="20"/>
      <c r="ARY87" s="20"/>
      <c r="ARZ87" s="20"/>
      <c r="ASA87" s="20"/>
      <c r="ASB87" s="20"/>
      <c r="ASC87" s="20"/>
      <c r="ASD87" s="20"/>
      <c r="ASE87" s="35"/>
      <c r="ASF87" s="31"/>
      <c r="ASG87" s="32"/>
      <c r="ASJ87" s="20"/>
      <c r="ASK87" s="20"/>
      <c r="ASL87" s="20"/>
      <c r="ASM87" s="20"/>
      <c r="ASN87" s="20"/>
      <c r="ASO87" s="20"/>
      <c r="ASP87" s="20"/>
      <c r="ASQ87" s="20"/>
      <c r="ASR87" s="20"/>
      <c r="ASS87" s="20"/>
      <c r="AST87" s="20"/>
      <c r="ASU87" s="20"/>
      <c r="ASV87" s="35"/>
      <c r="ASW87" s="31"/>
      <c r="ASX87" s="32"/>
      <c r="ATA87" s="20"/>
      <c r="ATB87" s="20"/>
      <c r="ATC87" s="20"/>
      <c r="ATD87" s="20"/>
      <c r="ATE87" s="20"/>
      <c r="ATF87" s="20"/>
      <c r="ATG87" s="20"/>
      <c r="ATH87" s="20"/>
      <c r="ATI87" s="20"/>
      <c r="ATJ87" s="20"/>
      <c r="ATK87" s="20"/>
      <c r="ATL87" s="20"/>
      <c r="ATM87" s="35"/>
      <c r="ATN87" s="31"/>
      <c r="ATO87" s="32"/>
      <c r="ATR87" s="20"/>
      <c r="ATS87" s="20"/>
      <c r="ATT87" s="20"/>
      <c r="ATU87" s="20"/>
      <c r="ATV87" s="20"/>
      <c r="ATW87" s="20"/>
      <c r="ATX87" s="20"/>
      <c r="ATY87" s="20"/>
      <c r="ATZ87" s="20"/>
      <c r="AUA87" s="20"/>
      <c r="AUB87" s="20"/>
      <c r="AUC87" s="20"/>
      <c r="AUD87" s="35"/>
      <c r="AUE87" s="31"/>
      <c r="AUF87" s="32"/>
      <c r="AUI87" s="20"/>
      <c r="AUJ87" s="20"/>
      <c r="AUK87" s="20"/>
      <c r="AUL87" s="20"/>
      <c r="AUM87" s="20"/>
      <c r="AUN87" s="20"/>
      <c r="AUO87" s="20"/>
      <c r="AUP87" s="20"/>
      <c r="AUQ87" s="20"/>
      <c r="AUR87" s="20"/>
      <c r="AUS87" s="20"/>
      <c r="AUT87" s="20"/>
      <c r="AUU87" s="35"/>
      <c r="AUV87" s="31"/>
      <c r="AUW87" s="32"/>
      <c r="AUZ87" s="20"/>
      <c r="AVA87" s="20"/>
      <c r="AVB87" s="20"/>
      <c r="AVC87" s="20"/>
      <c r="AVD87" s="20"/>
      <c r="AVE87" s="20"/>
      <c r="AVF87" s="20"/>
      <c r="AVG87" s="20"/>
      <c r="AVH87" s="20"/>
      <c r="AVI87" s="20"/>
      <c r="AVJ87" s="20"/>
      <c r="AVK87" s="20"/>
      <c r="AVL87" s="35"/>
      <c r="AVM87" s="31"/>
      <c r="AVN87" s="32"/>
      <c r="AVQ87" s="20"/>
      <c r="AVR87" s="20"/>
      <c r="AVS87" s="20"/>
      <c r="AVT87" s="20"/>
      <c r="AVU87" s="20"/>
      <c r="AVV87" s="20"/>
      <c r="AVW87" s="20"/>
      <c r="AVX87" s="20"/>
      <c r="AVY87" s="20"/>
      <c r="AVZ87" s="20"/>
      <c r="AWA87" s="20"/>
      <c r="AWB87" s="20"/>
      <c r="AWC87" s="35"/>
      <c r="AWD87" s="31"/>
      <c r="AWE87" s="32"/>
      <c r="AWH87" s="20"/>
      <c r="AWI87" s="20"/>
      <c r="AWJ87" s="20"/>
      <c r="AWK87" s="20"/>
      <c r="AWL87" s="20"/>
      <c r="AWM87" s="20"/>
      <c r="AWN87" s="20"/>
      <c r="AWO87" s="20"/>
      <c r="AWP87" s="20"/>
      <c r="AWQ87" s="20"/>
      <c r="AWR87" s="20"/>
      <c r="AWS87" s="20"/>
      <c r="AWT87" s="35"/>
      <c r="AWU87" s="31"/>
      <c r="AWV87" s="32"/>
      <c r="AWY87" s="20"/>
      <c r="AWZ87" s="20"/>
      <c r="AXA87" s="20"/>
      <c r="AXB87" s="20"/>
      <c r="AXC87" s="20"/>
      <c r="AXD87" s="20"/>
      <c r="AXE87" s="20"/>
      <c r="AXF87" s="20"/>
      <c r="AXG87" s="20"/>
      <c r="AXH87" s="20"/>
      <c r="AXI87" s="20"/>
      <c r="AXJ87" s="20"/>
      <c r="AXK87" s="35"/>
      <c r="AXL87" s="31"/>
      <c r="AXM87" s="32"/>
      <c r="AXP87" s="20"/>
      <c r="AXQ87" s="20"/>
      <c r="AXR87" s="20"/>
      <c r="AXS87" s="20"/>
      <c r="AXT87" s="20"/>
      <c r="AXU87" s="20"/>
      <c r="AXV87" s="20"/>
      <c r="AXW87" s="20"/>
      <c r="AXX87" s="20"/>
      <c r="AXY87" s="20"/>
      <c r="AXZ87" s="20"/>
      <c r="AYA87" s="20"/>
      <c r="AYB87" s="35"/>
      <c r="AYC87" s="31"/>
      <c r="AYD87" s="32"/>
      <c r="AYG87" s="20"/>
      <c r="AYH87" s="20"/>
      <c r="AYI87" s="20"/>
      <c r="AYJ87" s="20"/>
      <c r="AYK87" s="20"/>
      <c r="AYL87" s="20"/>
      <c r="AYM87" s="20"/>
      <c r="AYN87" s="20"/>
      <c r="AYO87" s="20"/>
      <c r="AYP87" s="20"/>
      <c r="AYQ87" s="20"/>
      <c r="AYR87" s="20"/>
      <c r="AYS87" s="35"/>
      <c r="AYT87" s="31"/>
      <c r="AYU87" s="32"/>
      <c r="AYX87" s="20"/>
      <c r="AYY87" s="20"/>
      <c r="AYZ87" s="20"/>
      <c r="AZA87" s="20"/>
      <c r="AZB87" s="20"/>
      <c r="AZC87" s="20"/>
      <c r="AZD87" s="20"/>
      <c r="AZE87" s="20"/>
      <c r="AZF87" s="20"/>
      <c r="AZG87" s="20"/>
      <c r="AZH87" s="20"/>
      <c r="AZI87" s="20"/>
      <c r="AZJ87" s="35"/>
      <c r="AZK87" s="31"/>
      <c r="AZL87" s="32"/>
      <c r="AZO87" s="20"/>
      <c r="AZP87" s="20"/>
      <c r="AZQ87" s="20"/>
      <c r="AZR87" s="20"/>
      <c r="AZS87" s="20"/>
      <c r="AZT87" s="20"/>
      <c r="AZU87" s="20"/>
      <c r="AZV87" s="20"/>
      <c r="AZW87" s="20"/>
      <c r="AZX87" s="20"/>
      <c r="AZY87" s="20"/>
      <c r="AZZ87" s="20"/>
      <c r="BAA87" s="35"/>
      <c r="BAB87" s="31"/>
      <c r="BAC87" s="32"/>
      <c r="BAF87" s="20"/>
      <c r="BAG87" s="20"/>
      <c r="BAH87" s="20"/>
      <c r="BAI87" s="20"/>
      <c r="BAJ87" s="20"/>
      <c r="BAK87" s="20"/>
      <c r="BAL87" s="20"/>
      <c r="BAM87" s="20"/>
      <c r="BAN87" s="20"/>
      <c r="BAO87" s="20"/>
      <c r="BAP87" s="20"/>
      <c r="BAQ87" s="20"/>
      <c r="BAR87" s="35"/>
      <c r="BAS87" s="31"/>
      <c r="BAT87" s="32"/>
      <c r="BAW87" s="20"/>
      <c r="BAX87" s="20"/>
      <c r="BAY87" s="20"/>
      <c r="BAZ87" s="20"/>
      <c r="BBA87" s="20"/>
      <c r="BBB87" s="20"/>
      <c r="BBC87" s="20"/>
      <c r="BBD87" s="20"/>
      <c r="BBE87" s="20"/>
      <c r="BBF87" s="20"/>
      <c r="BBG87" s="20"/>
      <c r="BBH87" s="20"/>
      <c r="BBI87" s="35"/>
      <c r="BBJ87" s="31"/>
      <c r="BBK87" s="32"/>
      <c r="BBN87" s="20"/>
      <c r="BBO87" s="20"/>
      <c r="BBP87" s="20"/>
      <c r="BBQ87" s="20"/>
      <c r="BBR87" s="20"/>
      <c r="BBS87" s="20"/>
      <c r="BBT87" s="20"/>
      <c r="BBU87" s="20"/>
      <c r="BBV87" s="20"/>
      <c r="BBW87" s="20"/>
      <c r="BBX87" s="20"/>
      <c r="BBY87" s="20"/>
      <c r="BBZ87" s="35"/>
      <c r="BCA87" s="31"/>
      <c r="BCB87" s="32"/>
      <c r="BCE87" s="20"/>
      <c r="BCF87" s="20"/>
      <c r="BCG87" s="20"/>
      <c r="BCH87" s="20"/>
      <c r="BCI87" s="20"/>
      <c r="BCJ87" s="20"/>
      <c r="BCK87" s="20"/>
      <c r="BCL87" s="20"/>
      <c r="BCM87" s="20"/>
      <c r="BCN87" s="20"/>
      <c r="BCO87" s="20"/>
      <c r="BCP87" s="20"/>
      <c r="BCQ87" s="35"/>
      <c r="BCR87" s="31"/>
      <c r="BCS87" s="32"/>
      <c r="BCV87" s="20"/>
      <c r="BCW87" s="20"/>
      <c r="BCX87" s="20"/>
      <c r="BCY87" s="20"/>
      <c r="BCZ87" s="20"/>
      <c r="BDA87" s="20"/>
      <c r="BDB87" s="20"/>
      <c r="BDC87" s="20"/>
      <c r="BDD87" s="20"/>
      <c r="BDE87" s="20"/>
      <c r="BDF87" s="20"/>
      <c r="BDG87" s="20"/>
      <c r="BDH87" s="35"/>
      <c r="BDI87" s="31"/>
      <c r="BDJ87" s="32"/>
      <c r="BDM87" s="20"/>
      <c r="BDN87" s="20"/>
      <c r="BDO87" s="20"/>
      <c r="BDP87" s="20"/>
      <c r="BDQ87" s="20"/>
      <c r="BDR87" s="20"/>
      <c r="BDS87" s="20"/>
      <c r="BDT87" s="20"/>
      <c r="BDU87" s="20"/>
      <c r="BDV87" s="20"/>
      <c r="BDW87" s="20"/>
      <c r="BDX87" s="20"/>
      <c r="BDY87" s="35"/>
      <c r="BDZ87" s="31"/>
      <c r="BEA87" s="32"/>
      <c r="BED87" s="20"/>
      <c r="BEE87" s="20"/>
      <c r="BEF87" s="20"/>
      <c r="BEG87" s="20"/>
      <c r="BEH87" s="20"/>
      <c r="BEI87" s="20"/>
      <c r="BEJ87" s="20"/>
      <c r="BEK87" s="20"/>
      <c r="BEL87" s="20"/>
      <c r="BEM87" s="20"/>
      <c r="BEN87" s="20"/>
      <c r="BEO87" s="20"/>
      <c r="BEP87" s="35"/>
      <c r="BEQ87" s="31"/>
      <c r="BER87" s="32"/>
      <c r="BEU87" s="20"/>
      <c r="BEV87" s="20"/>
      <c r="BEW87" s="20"/>
      <c r="BEX87" s="20"/>
      <c r="BEY87" s="20"/>
      <c r="BEZ87" s="20"/>
      <c r="BFA87" s="20"/>
      <c r="BFB87" s="20"/>
      <c r="BFC87" s="20"/>
      <c r="BFD87" s="20"/>
      <c r="BFE87" s="20"/>
      <c r="BFF87" s="20"/>
      <c r="BFG87" s="35"/>
      <c r="BFH87" s="31"/>
      <c r="BFI87" s="32"/>
      <c r="BFL87" s="20"/>
      <c r="BFM87" s="20"/>
      <c r="BFN87" s="20"/>
      <c r="BFO87" s="20"/>
      <c r="BFP87" s="20"/>
      <c r="BFQ87" s="20"/>
      <c r="BFR87" s="20"/>
      <c r="BFS87" s="20"/>
      <c r="BFT87" s="20"/>
      <c r="BFU87" s="20"/>
      <c r="BFV87" s="20"/>
      <c r="BFW87" s="20"/>
      <c r="BFX87" s="35"/>
      <c r="BFY87" s="31"/>
      <c r="BFZ87" s="32"/>
      <c r="BGC87" s="20"/>
      <c r="BGD87" s="20"/>
      <c r="BGE87" s="20"/>
      <c r="BGF87" s="20"/>
      <c r="BGG87" s="20"/>
      <c r="BGH87" s="20"/>
      <c r="BGI87" s="20"/>
      <c r="BGJ87" s="20"/>
      <c r="BGK87" s="20"/>
      <c r="BGL87" s="20"/>
      <c r="BGM87" s="20"/>
      <c r="BGN87" s="20"/>
      <c r="BGO87" s="35"/>
      <c r="BGP87" s="31"/>
      <c r="BGQ87" s="32"/>
      <c r="BGT87" s="20"/>
      <c r="BGU87" s="20"/>
      <c r="BGV87" s="20"/>
      <c r="BGW87" s="20"/>
      <c r="BGX87" s="20"/>
      <c r="BGY87" s="20"/>
      <c r="BGZ87" s="20"/>
      <c r="BHA87" s="20"/>
      <c r="BHB87" s="20"/>
      <c r="BHC87" s="20"/>
      <c r="BHD87" s="20"/>
      <c r="BHE87" s="20"/>
      <c r="BHF87" s="35"/>
      <c r="BHG87" s="31"/>
      <c r="BHH87" s="32"/>
      <c r="BHK87" s="20"/>
      <c r="BHL87" s="20"/>
      <c r="BHM87" s="20"/>
      <c r="BHN87" s="20"/>
      <c r="BHO87" s="20"/>
      <c r="BHP87" s="20"/>
      <c r="BHQ87" s="20"/>
      <c r="BHR87" s="20"/>
      <c r="BHS87" s="20"/>
      <c r="BHT87" s="20"/>
      <c r="BHU87" s="20"/>
      <c r="BHV87" s="20"/>
      <c r="BHW87" s="35"/>
      <c r="BHX87" s="31"/>
      <c r="BHY87" s="32"/>
      <c r="BIB87" s="20"/>
      <c r="BIC87" s="20"/>
      <c r="BID87" s="20"/>
      <c r="BIE87" s="20"/>
      <c r="BIF87" s="20"/>
      <c r="BIG87" s="20"/>
      <c r="BIH87" s="20"/>
      <c r="BII87" s="20"/>
      <c r="BIJ87" s="20"/>
      <c r="BIK87" s="20"/>
      <c r="BIL87" s="20"/>
      <c r="BIM87" s="20"/>
      <c r="BIN87" s="35"/>
      <c r="BIO87" s="31"/>
      <c r="BIP87" s="32"/>
      <c r="BIS87" s="20"/>
      <c r="BIT87" s="20"/>
      <c r="BIU87" s="20"/>
      <c r="BIV87" s="20"/>
      <c r="BIW87" s="20"/>
      <c r="BIX87" s="20"/>
      <c r="BIY87" s="20"/>
      <c r="BIZ87" s="20"/>
      <c r="BJA87" s="20"/>
      <c r="BJB87" s="20"/>
      <c r="BJC87" s="20"/>
      <c r="BJD87" s="20"/>
      <c r="BJE87" s="35"/>
      <c r="BJF87" s="31"/>
      <c r="BJG87" s="32"/>
      <c r="BJJ87" s="20"/>
      <c r="BJK87" s="20"/>
      <c r="BJL87" s="20"/>
      <c r="BJM87" s="20"/>
      <c r="BJN87" s="20"/>
      <c r="BJO87" s="20"/>
      <c r="BJP87" s="20"/>
      <c r="BJQ87" s="20"/>
      <c r="BJR87" s="20"/>
      <c r="BJS87" s="20"/>
      <c r="BJT87" s="20"/>
      <c r="BJU87" s="20"/>
      <c r="BJV87" s="35"/>
      <c r="BJW87" s="31"/>
      <c r="BJX87" s="32"/>
      <c r="BKA87" s="20"/>
      <c r="BKB87" s="20"/>
      <c r="BKC87" s="20"/>
      <c r="BKD87" s="20"/>
      <c r="BKE87" s="20"/>
      <c r="BKF87" s="20"/>
      <c r="BKG87" s="20"/>
      <c r="BKH87" s="20"/>
      <c r="BKI87" s="20"/>
      <c r="BKJ87" s="20"/>
      <c r="BKK87" s="20"/>
      <c r="BKL87" s="20"/>
      <c r="BKM87" s="35"/>
      <c r="BKN87" s="31"/>
      <c r="BKO87" s="32"/>
      <c r="BKR87" s="20"/>
      <c r="BKS87" s="20"/>
      <c r="BKT87" s="20"/>
      <c r="BKU87" s="20"/>
      <c r="BKV87" s="20"/>
      <c r="BKW87" s="20"/>
      <c r="BKX87" s="20"/>
      <c r="BKY87" s="20"/>
      <c r="BKZ87" s="20"/>
      <c r="BLA87" s="20"/>
      <c r="BLB87" s="20"/>
      <c r="BLC87" s="20"/>
      <c r="BLD87" s="35"/>
      <c r="BLE87" s="31"/>
      <c r="BLF87" s="32"/>
      <c r="BLI87" s="20"/>
      <c r="BLJ87" s="20"/>
      <c r="BLK87" s="20"/>
      <c r="BLL87" s="20"/>
      <c r="BLM87" s="20"/>
      <c r="BLN87" s="20"/>
      <c r="BLO87" s="20"/>
      <c r="BLP87" s="20"/>
      <c r="BLQ87" s="20"/>
      <c r="BLR87" s="20"/>
      <c r="BLS87" s="20"/>
      <c r="BLT87" s="20"/>
      <c r="BLU87" s="35"/>
      <c r="BLV87" s="31"/>
      <c r="BLW87" s="32"/>
      <c r="BLZ87" s="20"/>
      <c r="BMA87" s="20"/>
      <c r="BMB87" s="20"/>
      <c r="BMC87" s="20"/>
      <c r="BMD87" s="20"/>
      <c r="BME87" s="20"/>
      <c r="BMF87" s="20"/>
      <c r="BMG87" s="20"/>
      <c r="BMH87" s="20"/>
      <c r="BMI87" s="20"/>
      <c r="BMJ87" s="20"/>
      <c r="BMK87" s="20"/>
      <c r="BML87" s="35"/>
      <c r="BMM87" s="31"/>
      <c r="BMN87" s="32"/>
      <c r="BMQ87" s="20"/>
      <c r="BMR87" s="20"/>
      <c r="BMS87" s="20"/>
      <c r="BMT87" s="20"/>
      <c r="BMU87" s="20"/>
      <c r="BMV87" s="20"/>
      <c r="BMW87" s="20"/>
      <c r="BMX87" s="20"/>
      <c r="BMY87" s="20"/>
      <c r="BMZ87" s="20"/>
      <c r="BNA87" s="20"/>
      <c r="BNB87" s="20"/>
      <c r="BNC87" s="35"/>
      <c r="BND87" s="31"/>
      <c r="BNE87" s="32"/>
      <c r="BNH87" s="20"/>
      <c r="BNI87" s="20"/>
      <c r="BNJ87" s="20"/>
      <c r="BNK87" s="20"/>
      <c r="BNL87" s="20"/>
      <c r="BNM87" s="20"/>
      <c r="BNN87" s="20"/>
      <c r="BNO87" s="20"/>
      <c r="BNP87" s="20"/>
      <c r="BNQ87" s="20"/>
      <c r="BNR87" s="20"/>
      <c r="BNS87" s="20"/>
      <c r="BNT87" s="35"/>
      <c r="BNU87" s="31"/>
      <c r="BNV87" s="32"/>
      <c r="BNY87" s="20"/>
      <c r="BNZ87" s="20"/>
      <c r="BOA87" s="20"/>
      <c r="BOB87" s="20"/>
      <c r="BOC87" s="20"/>
      <c r="BOD87" s="20"/>
      <c r="BOE87" s="20"/>
      <c r="BOF87" s="20"/>
      <c r="BOG87" s="20"/>
      <c r="BOH87" s="20"/>
      <c r="BOI87" s="20"/>
      <c r="BOJ87" s="20"/>
      <c r="BOK87" s="35"/>
      <c r="BOL87" s="31"/>
      <c r="BOM87" s="32"/>
      <c r="BOP87" s="20"/>
      <c r="BOQ87" s="20"/>
      <c r="BOR87" s="20"/>
      <c r="BOS87" s="20"/>
      <c r="BOT87" s="20"/>
      <c r="BOU87" s="20"/>
      <c r="BOV87" s="20"/>
      <c r="BOW87" s="20"/>
      <c r="BOX87" s="20"/>
      <c r="BOY87" s="20"/>
      <c r="BOZ87" s="20"/>
      <c r="BPA87" s="20"/>
      <c r="BPB87" s="35"/>
      <c r="BPC87" s="31"/>
      <c r="BPD87" s="32"/>
      <c r="BPG87" s="20"/>
      <c r="BPH87" s="20"/>
      <c r="BPI87" s="20"/>
      <c r="BPJ87" s="20"/>
      <c r="BPK87" s="20"/>
      <c r="BPL87" s="20"/>
      <c r="BPM87" s="20"/>
      <c r="BPN87" s="20"/>
      <c r="BPO87" s="20"/>
      <c r="BPP87" s="20"/>
      <c r="BPQ87" s="20"/>
      <c r="BPR87" s="20"/>
      <c r="BPS87" s="35"/>
      <c r="BPT87" s="31"/>
      <c r="BPU87" s="32"/>
      <c r="BPX87" s="20"/>
      <c r="BPY87" s="20"/>
      <c r="BPZ87" s="20"/>
      <c r="BQA87" s="20"/>
      <c r="BQB87" s="20"/>
      <c r="BQC87" s="20"/>
      <c r="BQD87" s="20"/>
      <c r="BQE87" s="20"/>
      <c r="BQF87" s="20"/>
      <c r="BQG87" s="20"/>
      <c r="BQH87" s="20"/>
      <c r="BQI87" s="20"/>
      <c r="BQJ87" s="35"/>
      <c r="BQK87" s="31"/>
      <c r="BQL87" s="32"/>
      <c r="BQO87" s="20"/>
      <c r="BQP87" s="20"/>
      <c r="BQQ87" s="20"/>
      <c r="BQR87" s="20"/>
      <c r="BQS87" s="20"/>
      <c r="BQT87" s="20"/>
      <c r="BQU87" s="20"/>
      <c r="BQV87" s="20"/>
      <c r="BQW87" s="20"/>
      <c r="BQX87" s="20"/>
      <c r="BQY87" s="20"/>
      <c r="BQZ87" s="20"/>
      <c r="BRA87" s="35"/>
      <c r="BRB87" s="31"/>
      <c r="BRC87" s="32"/>
      <c r="BRF87" s="20"/>
      <c r="BRG87" s="20"/>
      <c r="BRH87" s="20"/>
      <c r="BRI87" s="20"/>
      <c r="BRJ87" s="20"/>
      <c r="BRK87" s="20"/>
      <c r="BRL87" s="20"/>
      <c r="BRM87" s="20"/>
      <c r="BRN87" s="20"/>
      <c r="BRO87" s="20"/>
      <c r="BRP87" s="20"/>
      <c r="BRQ87" s="20"/>
      <c r="BRR87" s="35"/>
      <c r="BRS87" s="31"/>
      <c r="BRT87" s="32"/>
      <c r="BRW87" s="20"/>
      <c r="BRX87" s="20"/>
      <c r="BRY87" s="20"/>
      <c r="BRZ87" s="20"/>
      <c r="BSA87" s="20"/>
      <c r="BSB87" s="20"/>
      <c r="BSC87" s="20"/>
      <c r="BSD87" s="20"/>
      <c r="BSE87" s="20"/>
      <c r="BSF87" s="20"/>
      <c r="BSG87" s="20"/>
      <c r="BSH87" s="20"/>
      <c r="BSI87" s="35"/>
      <c r="BSJ87" s="31"/>
      <c r="BSK87" s="32"/>
      <c r="BSN87" s="20"/>
      <c r="BSO87" s="20"/>
      <c r="BSP87" s="20"/>
      <c r="BSQ87" s="20"/>
      <c r="BSR87" s="20"/>
      <c r="BSS87" s="20"/>
      <c r="BST87" s="20"/>
      <c r="BSU87" s="20"/>
      <c r="BSV87" s="20"/>
      <c r="BSW87" s="20"/>
      <c r="BSX87" s="20"/>
      <c r="BSY87" s="20"/>
      <c r="BSZ87" s="35"/>
      <c r="BTA87" s="31"/>
      <c r="BTB87" s="32"/>
      <c r="BTE87" s="20"/>
      <c r="BTF87" s="20"/>
      <c r="BTG87" s="20"/>
      <c r="BTH87" s="20"/>
      <c r="BTI87" s="20"/>
      <c r="BTJ87" s="20"/>
      <c r="BTK87" s="20"/>
      <c r="BTL87" s="20"/>
      <c r="BTM87" s="20"/>
      <c r="BTN87" s="20"/>
      <c r="BTO87" s="20"/>
      <c r="BTP87" s="20"/>
      <c r="BTQ87" s="35"/>
      <c r="BTR87" s="31"/>
      <c r="BTS87" s="32"/>
      <c r="BTV87" s="20"/>
      <c r="BTW87" s="20"/>
      <c r="BTX87" s="20"/>
      <c r="BTY87" s="20"/>
      <c r="BTZ87" s="20"/>
      <c r="BUA87" s="20"/>
      <c r="BUB87" s="20"/>
      <c r="BUC87" s="20"/>
      <c r="BUD87" s="20"/>
      <c r="BUE87" s="20"/>
      <c r="BUF87" s="20"/>
      <c r="BUG87" s="20"/>
      <c r="BUH87" s="35"/>
      <c r="BUI87" s="31"/>
      <c r="BUJ87" s="32"/>
      <c r="BUM87" s="20"/>
      <c r="BUN87" s="20"/>
      <c r="BUO87" s="20"/>
      <c r="BUP87" s="20"/>
      <c r="BUQ87" s="20"/>
      <c r="BUR87" s="20"/>
      <c r="BUS87" s="20"/>
      <c r="BUT87" s="20"/>
      <c r="BUU87" s="20"/>
      <c r="BUV87" s="20"/>
      <c r="BUW87" s="20"/>
      <c r="BUX87" s="20"/>
      <c r="BUY87" s="35"/>
      <c r="BUZ87" s="31"/>
      <c r="BVA87" s="32"/>
      <c r="BVD87" s="20"/>
      <c r="BVE87" s="20"/>
      <c r="BVF87" s="20"/>
      <c r="BVG87" s="20"/>
      <c r="BVH87" s="20"/>
      <c r="BVI87" s="20"/>
      <c r="BVJ87" s="20"/>
      <c r="BVK87" s="20"/>
      <c r="BVL87" s="20"/>
      <c r="BVM87" s="20"/>
      <c r="BVN87" s="20"/>
      <c r="BVO87" s="20"/>
      <c r="BVP87" s="35"/>
      <c r="BVQ87" s="31"/>
      <c r="BVR87" s="32"/>
      <c r="BVU87" s="20"/>
      <c r="BVV87" s="20"/>
      <c r="BVW87" s="20"/>
      <c r="BVX87" s="20"/>
      <c r="BVY87" s="20"/>
      <c r="BVZ87" s="20"/>
      <c r="BWA87" s="20"/>
      <c r="BWB87" s="20"/>
      <c r="BWC87" s="20"/>
      <c r="BWD87" s="20"/>
      <c r="BWE87" s="20"/>
      <c r="BWF87" s="20"/>
      <c r="BWG87" s="35"/>
      <c r="BWH87" s="31"/>
      <c r="BWI87" s="32"/>
      <c r="BWL87" s="20"/>
      <c r="BWM87" s="20"/>
      <c r="BWN87" s="20"/>
      <c r="BWO87" s="20"/>
      <c r="BWP87" s="20"/>
      <c r="BWQ87" s="20"/>
      <c r="BWR87" s="20"/>
      <c r="BWS87" s="20"/>
      <c r="BWT87" s="20"/>
      <c r="BWU87" s="20"/>
      <c r="BWV87" s="20"/>
      <c r="BWW87" s="20"/>
      <c r="BWX87" s="35"/>
      <c r="BWY87" s="31"/>
      <c r="BWZ87" s="32"/>
      <c r="BXC87" s="20"/>
      <c r="BXD87" s="20"/>
      <c r="BXE87" s="20"/>
      <c r="BXF87" s="20"/>
      <c r="BXG87" s="20"/>
      <c r="BXH87" s="20"/>
      <c r="BXI87" s="20"/>
      <c r="BXJ87" s="20"/>
      <c r="BXK87" s="20"/>
      <c r="BXL87" s="20"/>
      <c r="BXM87" s="20"/>
      <c r="BXN87" s="20"/>
      <c r="BXO87" s="35"/>
      <c r="BXP87" s="31"/>
      <c r="BXQ87" s="32"/>
      <c r="BXT87" s="20"/>
      <c r="BXU87" s="20"/>
      <c r="BXV87" s="20"/>
      <c r="BXW87" s="20"/>
      <c r="BXX87" s="20"/>
      <c r="BXY87" s="20"/>
      <c r="BXZ87" s="20"/>
      <c r="BYA87" s="20"/>
      <c r="BYB87" s="20"/>
      <c r="BYC87" s="20"/>
      <c r="BYD87" s="20"/>
      <c r="BYE87" s="20"/>
      <c r="BYF87" s="35"/>
      <c r="BYG87" s="31"/>
      <c r="BYH87" s="32"/>
      <c r="BYK87" s="20"/>
      <c r="BYL87" s="20"/>
      <c r="BYM87" s="20"/>
      <c r="BYN87" s="20"/>
      <c r="BYO87" s="20"/>
      <c r="BYP87" s="20"/>
      <c r="BYQ87" s="20"/>
      <c r="BYR87" s="20"/>
      <c r="BYS87" s="20"/>
      <c r="BYT87" s="20"/>
      <c r="BYU87" s="20"/>
      <c r="BYV87" s="20"/>
      <c r="BYW87" s="35"/>
      <c r="BYX87" s="31"/>
      <c r="BYY87" s="32"/>
      <c r="BZB87" s="20"/>
      <c r="BZC87" s="20"/>
      <c r="BZD87" s="20"/>
      <c r="BZE87" s="20"/>
      <c r="BZF87" s="20"/>
      <c r="BZG87" s="20"/>
      <c r="BZH87" s="20"/>
      <c r="BZI87" s="20"/>
      <c r="BZJ87" s="20"/>
      <c r="BZK87" s="20"/>
      <c r="BZL87" s="20"/>
      <c r="BZM87" s="20"/>
      <c r="BZN87" s="35"/>
      <c r="BZO87" s="31"/>
      <c r="BZP87" s="32"/>
      <c r="BZS87" s="20"/>
      <c r="BZT87" s="20"/>
      <c r="BZU87" s="20"/>
      <c r="BZV87" s="20"/>
      <c r="BZW87" s="20"/>
      <c r="BZX87" s="20"/>
      <c r="BZY87" s="20"/>
      <c r="BZZ87" s="20"/>
      <c r="CAA87" s="20"/>
      <c r="CAB87" s="20"/>
      <c r="CAC87" s="20"/>
      <c r="CAD87" s="20"/>
      <c r="CAE87" s="35"/>
      <c r="CAF87" s="31"/>
      <c r="CAG87" s="32"/>
      <c r="CAJ87" s="20"/>
      <c r="CAK87" s="20"/>
      <c r="CAL87" s="20"/>
      <c r="CAM87" s="20"/>
      <c r="CAN87" s="20"/>
      <c r="CAO87" s="20"/>
      <c r="CAP87" s="20"/>
      <c r="CAQ87" s="20"/>
      <c r="CAR87" s="20"/>
      <c r="CAS87" s="20"/>
      <c r="CAT87" s="20"/>
      <c r="CAU87" s="20"/>
      <c r="CAV87" s="35"/>
      <c r="CAW87" s="31"/>
      <c r="CAX87" s="32"/>
      <c r="CBA87" s="20"/>
      <c r="CBB87" s="20"/>
      <c r="CBC87" s="20"/>
      <c r="CBD87" s="20"/>
      <c r="CBE87" s="20"/>
      <c r="CBF87" s="20"/>
      <c r="CBG87" s="20"/>
      <c r="CBH87" s="20"/>
      <c r="CBI87" s="20"/>
      <c r="CBJ87" s="20"/>
      <c r="CBK87" s="20"/>
      <c r="CBL87" s="20"/>
      <c r="CBM87" s="35"/>
      <c r="CBN87" s="31"/>
      <c r="CBO87" s="32"/>
      <c r="CBR87" s="20"/>
      <c r="CBS87" s="20"/>
      <c r="CBT87" s="20"/>
      <c r="CBU87" s="20"/>
      <c r="CBV87" s="20"/>
      <c r="CBW87" s="20"/>
      <c r="CBX87" s="20"/>
      <c r="CBY87" s="20"/>
      <c r="CBZ87" s="20"/>
      <c r="CCA87" s="20"/>
      <c r="CCB87" s="20"/>
      <c r="CCC87" s="20"/>
      <c r="CCD87" s="35"/>
      <c r="CCE87" s="31"/>
      <c r="CCF87" s="32"/>
      <c r="CCI87" s="20"/>
      <c r="CCJ87" s="20"/>
      <c r="CCK87" s="20"/>
      <c r="CCL87" s="20"/>
      <c r="CCM87" s="20"/>
      <c r="CCN87" s="20"/>
      <c r="CCO87" s="20"/>
      <c r="CCP87" s="20"/>
      <c r="CCQ87" s="20"/>
      <c r="CCR87" s="20"/>
      <c r="CCS87" s="20"/>
      <c r="CCT87" s="20"/>
      <c r="CCU87" s="35"/>
      <c r="CCV87" s="31"/>
      <c r="CCW87" s="32"/>
      <c r="CCZ87" s="20"/>
      <c r="CDA87" s="20"/>
      <c r="CDB87" s="20"/>
      <c r="CDC87" s="20"/>
      <c r="CDD87" s="20"/>
      <c r="CDE87" s="20"/>
      <c r="CDF87" s="20"/>
      <c r="CDG87" s="20"/>
      <c r="CDH87" s="20"/>
      <c r="CDI87" s="20"/>
      <c r="CDJ87" s="20"/>
      <c r="CDK87" s="20"/>
      <c r="CDL87" s="35"/>
      <c r="CDM87" s="31"/>
      <c r="CDN87" s="32"/>
      <c r="CDQ87" s="20"/>
      <c r="CDR87" s="20"/>
      <c r="CDS87" s="20"/>
      <c r="CDT87" s="20"/>
      <c r="CDU87" s="20"/>
      <c r="CDV87" s="20"/>
      <c r="CDW87" s="20"/>
      <c r="CDX87" s="20"/>
      <c r="CDY87" s="20"/>
      <c r="CDZ87" s="20"/>
      <c r="CEA87" s="20"/>
      <c r="CEB87" s="20"/>
      <c r="CEC87" s="35"/>
      <c r="CED87" s="31"/>
      <c r="CEE87" s="32"/>
      <c r="CEH87" s="20"/>
      <c r="CEI87" s="20"/>
      <c r="CEJ87" s="20"/>
      <c r="CEK87" s="20"/>
      <c r="CEL87" s="20"/>
      <c r="CEM87" s="20"/>
      <c r="CEN87" s="20"/>
      <c r="CEO87" s="20"/>
      <c r="CEP87" s="20"/>
      <c r="CEQ87" s="20"/>
      <c r="CER87" s="20"/>
      <c r="CES87" s="20"/>
      <c r="CET87" s="35"/>
      <c r="CEU87" s="31"/>
      <c r="CEV87" s="32"/>
      <c r="CEY87" s="20"/>
      <c r="CEZ87" s="20"/>
      <c r="CFA87" s="20"/>
      <c r="CFB87" s="20"/>
      <c r="CFC87" s="20"/>
      <c r="CFD87" s="20"/>
      <c r="CFE87" s="20"/>
      <c r="CFF87" s="20"/>
      <c r="CFG87" s="20"/>
      <c r="CFH87" s="20"/>
      <c r="CFI87" s="20"/>
      <c r="CFJ87" s="20"/>
      <c r="CFK87" s="35"/>
      <c r="CFL87" s="31"/>
      <c r="CFM87" s="32"/>
      <c r="CFP87" s="20"/>
      <c r="CFQ87" s="20"/>
      <c r="CFR87" s="20"/>
      <c r="CFS87" s="20"/>
      <c r="CFT87" s="20"/>
      <c r="CFU87" s="20"/>
      <c r="CFV87" s="20"/>
      <c r="CFW87" s="20"/>
      <c r="CFX87" s="20"/>
      <c r="CFY87" s="20"/>
      <c r="CFZ87" s="20"/>
      <c r="CGA87" s="20"/>
      <c r="CGB87" s="35"/>
      <c r="CGC87" s="31"/>
      <c r="CGD87" s="32"/>
      <c r="CGG87" s="20"/>
      <c r="CGH87" s="20"/>
      <c r="CGI87" s="20"/>
      <c r="CGJ87" s="20"/>
      <c r="CGK87" s="20"/>
      <c r="CGL87" s="20"/>
      <c r="CGM87" s="20"/>
      <c r="CGN87" s="20"/>
      <c r="CGO87" s="20"/>
      <c r="CGP87" s="20"/>
      <c r="CGQ87" s="20"/>
      <c r="CGR87" s="20"/>
      <c r="CGS87" s="35"/>
      <c r="CGT87" s="31"/>
      <c r="CGU87" s="32"/>
      <c r="CGX87" s="20"/>
      <c r="CGY87" s="20"/>
      <c r="CGZ87" s="20"/>
      <c r="CHA87" s="20"/>
      <c r="CHB87" s="20"/>
      <c r="CHC87" s="20"/>
      <c r="CHD87" s="20"/>
      <c r="CHE87" s="20"/>
      <c r="CHF87" s="20"/>
      <c r="CHG87" s="20"/>
      <c r="CHH87" s="20"/>
      <c r="CHI87" s="20"/>
      <c r="CHJ87" s="35"/>
      <c r="CHK87" s="31"/>
      <c r="CHL87" s="32"/>
      <c r="CHO87" s="20"/>
      <c r="CHP87" s="20"/>
      <c r="CHQ87" s="20"/>
      <c r="CHR87" s="20"/>
      <c r="CHS87" s="20"/>
      <c r="CHT87" s="20"/>
      <c r="CHU87" s="20"/>
      <c r="CHV87" s="20"/>
      <c r="CHW87" s="20"/>
      <c r="CHX87" s="20"/>
      <c r="CHY87" s="20"/>
      <c r="CHZ87" s="20"/>
      <c r="CIA87" s="35"/>
      <c r="CIB87" s="31"/>
      <c r="CIC87" s="32"/>
      <c r="CIF87" s="20"/>
      <c r="CIG87" s="20"/>
      <c r="CIH87" s="20"/>
      <c r="CII87" s="20"/>
      <c r="CIJ87" s="20"/>
      <c r="CIK87" s="20"/>
      <c r="CIL87" s="20"/>
      <c r="CIM87" s="20"/>
      <c r="CIN87" s="20"/>
      <c r="CIO87" s="20"/>
      <c r="CIP87" s="20"/>
      <c r="CIQ87" s="20"/>
      <c r="CIR87" s="35"/>
      <c r="CIS87" s="31"/>
      <c r="CIT87" s="32"/>
      <c r="CIW87" s="20"/>
      <c r="CIX87" s="20"/>
      <c r="CIY87" s="20"/>
      <c r="CIZ87" s="20"/>
      <c r="CJA87" s="20"/>
      <c r="CJB87" s="20"/>
      <c r="CJC87" s="20"/>
      <c r="CJD87" s="20"/>
      <c r="CJE87" s="20"/>
      <c r="CJF87" s="20"/>
      <c r="CJG87" s="20"/>
      <c r="CJH87" s="20"/>
      <c r="CJI87" s="35"/>
      <c r="CJJ87" s="31"/>
      <c r="CJK87" s="32"/>
      <c r="CJN87" s="20"/>
      <c r="CJO87" s="20"/>
      <c r="CJP87" s="20"/>
      <c r="CJQ87" s="20"/>
      <c r="CJR87" s="20"/>
      <c r="CJS87" s="20"/>
      <c r="CJT87" s="20"/>
      <c r="CJU87" s="20"/>
      <c r="CJV87" s="20"/>
      <c r="CJW87" s="20"/>
      <c r="CJX87" s="20"/>
      <c r="CJY87" s="20"/>
      <c r="CJZ87" s="35"/>
      <c r="CKA87" s="31"/>
      <c r="CKB87" s="32"/>
      <c r="CKE87" s="20"/>
      <c r="CKF87" s="20"/>
      <c r="CKG87" s="20"/>
      <c r="CKH87" s="20"/>
      <c r="CKI87" s="20"/>
      <c r="CKJ87" s="20"/>
      <c r="CKK87" s="20"/>
      <c r="CKL87" s="20"/>
      <c r="CKM87" s="20"/>
      <c r="CKN87" s="20"/>
      <c r="CKO87" s="20"/>
      <c r="CKP87" s="20"/>
      <c r="CKQ87" s="35"/>
      <c r="CKR87" s="31"/>
      <c r="CKS87" s="32"/>
      <c r="CKV87" s="20"/>
      <c r="CKW87" s="20"/>
      <c r="CKX87" s="20"/>
      <c r="CKY87" s="20"/>
      <c r="CKZ87" s="20"/>
      <c r="CLA87" s="20"/>
      <c r="CLB87" s="20"/>
      <c r="CLC87" s="20"/>
      <c r="CLD87" s="20"/>
      <c r="CLE87" s="20"/>
      <c r="CLF87" s="20"/>
      <c r="CLG87" s="20"/>
      <c r="CLH87" s="35"/>
      <c r="CLI87" s="31"/>
      <c r="CLJ87" s="32"/>
      <c r="CLM87" s="20"/>
      <c r="CLN87" s="20"/>
      <c r="CLO87" s="20"/>
      <c r="CLP87" s="20"/>
      <c r="CLQ87" s="20"/>
      <c r="CLR87" s="20"/>
      <c r="CLS87" s="20"/>
      <c r="CLT87" s="20"/>
      <c r="CLU87" s="20"/>
      <c r="CLV87" s="20"/>
      <c r="CLW87" s="20"/>
      <c r="CLX87" s="20"/>
      <c r="CLY87" s="35"/>
      <c r="CLZ87" s="31"/>
      <c r="CMA87" s="32"/>
      <c r="CMD87" s="20"/>
      <c r="CME87" s="20"/>
      <c r="CMF87" s="20"/>
      <c r="CMG87" s="20"/>
      <c r="CMH87" s="20"/>
      <c r="CMI87" s="20"/>
      <c r="CMJ87" s="20"/>
      <c r="CMK87" s="20"/>
      <c r="CML87" s="20"/>
      <c r="CMM87" s="20"/>
      <c r="CMN87" s="20"/>
      <c r="CMO87" s="20"/>
      <c r="CMP87" s="35"/>
      <c r="CMQ87" s="31"/>
      <c r="CMR87" s="32"/>
      <c r="CMU87" s="20"/>
      <c r="CMV87" s="20"/>
      <c r="CMW87" s="20"/>
      <c r="CMX87" s="20"/>
      <c r="CMY87" s="20"/>
      <c r="CMZ87" s="20"/>
      <c r="CNA87" s="20"/>
      <c r="CNB87" s="20"/>
      <c r="CNC87" s="20"/>
      <c r="CND87" s="20"/>
      <c r="CNE87" s="20"/>
      <c r="CNF87" s="20"/>
      <c r="CNG87" s="35"/>
      <c r="CNH87" s="31"/>
      <c r="CNI87" s="32"/>
      <c r="CNL87" s="20"/>
      <c r="CNM87" s="20"/>
      <c r="CNN87" s="20"/>
      <c r="CNO87" s="20"/>
      <c r="CNP87" s="20"/>
      <c r="CNQ87" s="20"/>
      <c r="CNR87" s="20"/>
      <c r="CNS87" s="20"/>
      <c r="CNT87" s="20"/>
      <c r="CNU87" s="20"/>
      <c r="CNV87" s="20"/>
      <c r="CNW87" s="20"/>
      <c r="CNX87" s="35"/>
      <c r="CNY87" s="31"/>
      <c r="CNZ87" s="32"/>
      <c r="COC87" s="20"/>
      <c r="COD87" s="20"/>
      <c r="COE87" s="20"/>
      <c r="COF87" s="20"/>
      <c r="COG87" s="20"/>
      <c r="COH87" s="20"/>
      <c r="COI87" s="20"/>
      <c r="COJ87" s="20"/>
      <c r="COK87" s="20"/>
      <c r="COL87" s="20"/>
      <c r="COM87" s="20"/>
      <c r="CON87" s="20"/>
      <c r="COO87" s="35"/>
      <c r="COP87" s="31"/>
      <c r="COQ87" s="32"/>
      <c r="COT87" s="20"/>
      <c r="COU87" s="20"/>
      <c r="COV87" s="20"/>
      <c r="COW87" s="20"/>
      <c r="COX87" s="20"/>
      <c r="COY87" s="20"/>
      <c r="COZ87" s="20"/>
      <c r="CPA87" s="20"/>
      <c r="CPB87" s="20"/>
      <c r="CPC87" s="20"/>
      <c r="CPD87" s="20"/>
      <c r="CPE87" s="20"/>
      <c r="CPF87" s="35"/>
      <c r="CPG87" s="31"/>
      <c r="CPH87" s="32"/>
      <c r="CPK87" s="20"/>
      <c r="CPL87" s="20"/>
      <c r="CPM87" s="20"/>
      <c r="CPN87" s="20"/>
      <c r="CPO87" s="20"/>
      <c r="CPP87" s="20"/>
      <c r="CPQ87" s="20"/>
      <c r="CPR87" s="20"/>
      <c r="CPS87" s="20"/>
      <c r="CPT87" s="20"/>
      <c r="CPU87" s="20"/>
      <c r="CPV87" s="20"/>
      <c r="CPW87" s="35"/>
      <c r="CPX87" s="31"/>
      <c r="CPY87" s="32"/>
      <c r="CQB87" s="20"/>
      <c r="CQC87" s="20"/>
      <c r="CQD87" s="20"/>
      <c r="CQE87" s="20"/>
      <c r="CQF87" s="20"/>
      <c r="CQG87" s="20"/>
      <c r="CQH87" s="20"/>
      <c r="CQI87" s="20"/>
      <c r="CQJ87" s="20"/>
      <c r="CQK87" s="20"/>
      <c r="CQL87" s="20"/>
      <c r="CQM87" s="20"/>
      <c r="CQN87" s="35"/>
      <c r="CQO87" s="31"/>
      <c r="CQP87" s="32"/>
      <c r="CQS87" s="20"/>
      <c r="CQT87" s="20"/>
      <c r="CQU87" s="20"/>
      <c r="CQV87" s="20"/>
      <c r="CQW87" s="20"/>
      <c r="CQX87" s="20"/>
      <c r="CQY87" s="20"/>
      <c r="CQZ87" s="20"/>
      <c r="CRA87" s="20"/>
      <c r="CRB87" s="20"/>
      <c r="CRC87" s="20"/>
      <c r="CRD87" s="20"/>
      <c r="CRE87" s="35"/>
      <c r="CRF87" s="31"/>
      <c r="CRG87" s="32"/>
      <c r="CRJ87" s="20"/>
      <c r="CRK87" s="20"/>
      <c r="CRL87" s="20"/>
      <c r="CRM87" s="20"/>
      <c r="CRN87" s="20"/>
      <c r="CRO87" s="20"/>
      <c r="CRP87" s="20"/>
      <c r="CRQ87" s="20"/>
      <c r="CRR87" s="20"/>
      <c r="CRS87" s="20"/>
      <c r="CRT87" s="20"/>
      <c r="CRU87" s="20"/>
      <c r="CRV87" s="35"/>
      <c r="CRW87" s="31"/>
      <c r="CRX87" s="32"/>
      <c r="CSA87" s="20"/>
      <c r="CSB87" s="20"/>
      <c r="CSC87" s="20"/>
      <c r="CSD87" s="20"/>
      <c r="CSE87" s="20"/>
      <c r="CSF87" s="20"/>
      <c r="CSG87" s="20"/>
      <c r="CSH87" s="20"/>
      <c r="CSI87" s="20"/>
      <c r="CSJ87" s="20"/>
      <c r="CSK87" s="20"/>
      <c r="CSL87" s="20"/>
      <c r="CSM87" s="35"/>
      <c r="CSN87" s="31"/>
      <c r="CSO87" s="32"/>
      <c r="CSR87" s="20"/>
      <c r="CSS87" s="20"/>
      <c r="CST87" s="20"/>
      <c r="CSU87" s="20"/>
      <c r="CSV87" s="20"/>
      <c r="CSW87" s="20"/>
      <c r="CSX87" s="20"/>
      <c r="CSY87" s="20"/>
      <c r="CSZ87" s="20"/>
      <c r="CTA87" s="20"/>
      <c r="CTB87" s="20"/>
      <c r="CTC87" s="20"/>
      <c r="CTD87" s="35"/>
      <c r="CTE87" s="31"/>
      <c r="CTF87" s="32"/>
      <c r="CTI87" s="20"/>
      <c r="CTJ87" s="20"/>
      <c r="CTK87" s="20"/>
      <c r="CTL87" s="20"/>
      <c r="CTM87" s="20"/>
      <c r="CTN87" s="20"/>
      <c r="CTO87" s="20"/>
      <c r="CTP87" s="20"/>
      <c r="CTQ87" s="20"/>
      <c r="CTR87" s="20"/>
      <c r="CTS87" s="20"/>
      <c r="CTT87" s="20"/>
      <c r="CTU87" s="35"/>
      <c r="CTV87" s="31"/>
      <c r="CTW87" s="32"/>
      <c r="CTZ87" s="20"/>
      <c r="CUA87" s="20"/>
      <c r="CUB87" s="20"/>
      <c r="CUC87" s="20"/>
      <c r="CUD87" s="20"/>
      <c r="CUE87" s="20"/>
      <c r="CUF87" s="20"/>
      <c r="CUG87" s="20"/>
      <c r="CUH87" s="20"/>
      <c r="CUI87" s="20"/>
      <c r="CUJ87" s="20"/>
      <c r="CUK87" s="20"/>
      <c r="CUL87" s="35"/>
      <c r="CUM87" s="31"/>
      <c r="CUN87" s="32"/>
      <c r="CUQ87" s="20"/>
      <c r="CUR87" s="20"/>
      <c r="CUS87" s="20"/>
      <c r="CUT87" s="20"/>
      <c r="CUU87" s="20"/>
      <c r="CUV87" s="20"/>
      <c r="CUW87" s="20"/>
      <c r="CUX87" s="20"/>
      <c r="CUY87" s="20"/>
      <c r="CUZ87" s="20"/>
      <c r="CVA87" s="20"/>
      <c r="CVB87" s="20"/>
      <c r="CVC87" s="35"/>
      <c r="CVD87" s="31"/>
      <c r="CVE87" s="32"/>
      <c r="CVH87" s="20"/>
      <c r="CVI87" s="20"/>
      <c r="CVJ87" s="20"/>
      <c r="CVK87" s="20"/>
      <c r="CVL87" s="20"/>
      <c r="CVM87" s="20"/>
      <c r="CVN87" s="20"/>
      <c r="CVO87" s="20"/>
      <c r="CVP87" s="20"/>
      <c r="CVQ87" s="20"/>
      <c r="CVR87" s="20"/>
      <c r="CVS87" s="20"/>
      <c r="CVT87" s="35"/>
      <c r="CVU87" s="31"/>
      <c r="CVV87" s="32"/>
      <c r="CVY87" s="20"/>
      <c r="CVZ87" s="20"/>
      <c r="CWA87" s="20"/>
      <c r="CWB87" s="20"/>
      <c r="CWC87" s="20"/>
      <c r="CWD87" s="20"/>
      <c r="CWE87" s="20"/>
      <c r="CWF87" s="20"/>
      <c r="CWG87" s="20"/>
      <c r="CWH87" s="20"/>
      <c r="CWI87" s="20"/>
      <c r="CWJ87" s="20"/>
      <c r="CWK87" s="35"/>
      <c r="CWL87" s="31"/>
      <c r="CWM87" s="32"/>
      <c r="CWP87" s="20"/>
      <c r="CWQ87" s="20"/>
      <c r="CWR87" s="20"/>
      <c r="CWS87" s="20"/>
      <c r="CWT87" s="20"/>
      <c r="CWU87" s="20"/>
      <c r="CWV87" s="20"/>
      <c r="CWW87" s="20"/>
      <c r="CWX87" s="20"/>
      <c r="CWY87" s="20"/>
      <c r="CWZ87" s="20"/>
      <c r="CXA87" s="20"/>
      <c r="CXB87" s="35"/>
      <c r="CXC87" s="31"/>
      <c r="CXD87" s="32"/>
      <c r="CXG87" s="20"/>
      <c r="CXH87" s="20"/>
      <c r="CXI87" s="20"/>
      <c r="CXJ87" s="20"/>
      <c r="CXK87" s="20"/>
      <c r="CXL87" s="20"/>
      <c r="CXM87" s="20"/>
      <c r="CXN87" s="20"/>
      <c r="CXO87" s="20"/>
      <c r="CXP87" s="20"/>
      <c r="CXQ87" s="20"/>
      <c r="CXR87" s="20"/>
      <c r="CXS87" s="35"/>
      <c r="CXT87" s="31"/>
      <c r="CXU87" s="32"/>
      <c r="CXX87" s="20"/>
      <c r="CXY87" s="20"/>
      <c r="CXZ87" s="20"/>
      <c r="CYA87" s="20"/>
      <c r="CYB87" s="20"/>
      <c r="CYC87" s="20"/>
      <c r="CYD87" s="20"/>
      <c r="CYE87" s="20"/>
      <c r="CYF87" s="20"/>
      <c r="CYG87" s="20"/>
      <c r="CYH87" s="20"/>
      <c r="CYI87" s="20"/>
      <c r="CYJ87" s="35"/>
      <c r="CYK87" s="31"/>
      <c r="CYL87" s="32"/>
      <c r="CYO87" s="20"/>
      <c r="CYP87" s="20"/>
      <c r="CYQ87" s="20"/>
      <c r="CYR87" s="20"/>
      <c r="CYS87" s="20"/>
      <c r="CYT87" s="20"/>
      <c r="CYU87" s="20"/>
      <c r="CYV87" s="20"/>
      <c r="CYW87" s="20"/>
      <c r="CYX87" s="20"/>
      <c r="CYY87" s="20"/>
      <c r="CYZ87" s="20"/>
      <c r="CZA87" s="35"/>
      <c r="CZB87" s="31"/>
      <c r="CZC87" s="32"/>
      <c r="CZF87" s="20"/>
      <c r="CZG87" s="20"/>
      <c r="CZH87" s="20"/>
      <c r="CZI87" s="20"/>
      <c r="CZJ87" s="20"/>
      <c r="CZK87" s="20"/>
      <c r="CZL87" s="20"/>
      <c r="CZM87" s="20"/>
      <c r="CZN87" s="20"/>
      <c r="CZO87" s="20"/>
      <c r="CZP87" s="20"/>
      <c r="CZQ87" s="20"/>
      <c r="CZR87" s="35"/>
      <c r="CZS87" s="31"/>
      <c r="CZT87" s="32"/>
      <c r="CZW87" s="20"/>
      <c r="CZX87" s="20"/>
      <c r="CZY87" s="20"/>
      <c r="CZZ87" s="20"/>
      <c r="DAA87" s="20"/>
      <c r="DAB87" s="20"/>
      <c r="DAC87" s="20"/>
      <c r="DAD87" s="20"/>
      <c r="DAE87" s="20"/>
      <c r="DAF87" s="20"/>
      <c r="DAG87" s="20"/>
      <c r="DAH87" s="20"/>
      <c r="DAI87" s="35"/>
      <c r="DAJ87" s="31"/>
      <c r="DAK87" s="32"/>
      <c r="DAN87" s="20"/>
      <c r="DAO87" s="20"/>
      <c r="DAP87" s="20"/>
      <c r="DAQ87" s="20"/>
      <c r="DAR87" s="20"/>
      <c r="DAS87" s="20"/>
      <c r="DAT87" s="20"/>
      <c r="DAU87" s="20"/>
      <c r="DAV87" s="20"/>
      <c r="DAW87" s="20"/>
      <c r="DAX87" s="20"/>
      <c r="DAY87" s="20"/>
      <c r="DAZ87" s="35"/>
      <c r="DBA87" s="31"/>
      <c r="DBB87" s="32"/>
      <c r="DBE87" s="20"/>
      <c r="DBF87" s="20"/>
      <c r="DBG87" s="20"/>
      <c r="DBH87" s="20"/>
      <c r="DBI87" s="20"/>
      <c r="DBJ87" s="20"/>
      <c r="DBK87" s="20"/>
      <c r="DBL87" s="20"/>
      <c r="DBM87" s="20"/>
      <c r="DBN87" s="20"/>
      <c r="DBO87" s="20"/>
      <c r="DBP87" s="20"/>
      <c r="DBQ87" s="35"/>
      <c r="DBR87" s="31"/>
      <c r="DBS87" s="32"/>
      <c r="DBV87" s="20"/>
      <c r="DBW87" s="20"/>
      <c r="DBX87" s="20"/>
      <c r="DBY87" s="20"/>
      <c r="DBZ87" s="20"/>
      <c r="DCA87" s="20"/>
      <c r="DCB87" s="20"/>
      <c r="DCC87" s="20"/>
      <c r="DCD87" s="20"/>
      <c r="DCE87" s="20"/>
      <c r="DCF87" s="20"/>
      <c r="DCG87" s="20"/>
      <c r="DCH87" s="35"/>
      <c r="DCI87" s="31"/>
      <c r="DCJ87" s="32"/>
      <c r="DCM87" s="20"/>
      <c r="DCN87" s="20"/>
      <c r="DCO87" s="20"/>
      <c r="DCP87" s="20"/>
      <c r="DCQ87" s="20"/>
      <c r="DCR87" s="20"/>
      <c r="DCS87" s="20"/>
      <c r="DCT87" s="20"/>
      <c r="DCU87" s="20"/>
      <c r="DCV87" s="20"/>
      <c r="DCW87" s="20"/>
      <c r="DCX87" s="20"/>
      <c r="DCY87" s="35"/>
      <c r="DCZ87" s="31"/>
      <c r="DDA87" s="32"/>
      <c r="DDD87" s="20"/>
      <c r="DDE87" s="20"/>
      <c r="DDF87" s="20"/>
      <c r="DDG87" s="20"/>
      <c r="DDH87" s="20"/>
      <c r="DDI87" s="20"/>
      <c r="DDJ87" s="20"/>
      <c r="DDK87" s="20"/>
      <c r="DDL87" s="20"/>
      <c r="DDM87" s="20"/>
      <c r="DDN87" s="20"/>
      <c r="DDO87" s="20"/>
      <c r="DDP87" s="35"/>
      <c r="DDQ87" s="31"/>
      <c r="DDR87" s="32"/>
      <c r="DDU87" s="20"/>
      <c r="DDV87" s="20"/>
      <c r="DDW87" s="20"/>
      <c r="DDX87" s="20"/>
      <c r="DDY87" s="20"/>
      <c r="DDZ87" s="20"/>
      <c r="DEA87" s="20"/>
      <c r="DEB87" s="20"/>
      <c r="DEC87" s="20"/>
      <c r="DED87" s="20"/>
      <c r="DEE87" s="20"/>
      <c r="DEF87" s="20"/>
      <c r="DEG87" s="35"/>
      <c r="DEH87" s="31"/>
      <c r="DEI87" s="32"/>
      <c r="DEL87" s="20"/>
      <c r="DEM87" s="20"/>
      <c r="DEN87" s="20"/>
      <c r="DEO87" s="20"/>
      <c r="DEP87" s="20"/>
      <c r="DEQ87" s="20"/>
      <c r="DER87" s="20"/>
      <c r="DES87" s="20"/>
      <c r="DET87" s="20"/>
      <c r="DEU87" s="20"/>
      <c r="DEV87" s="20"/>
      <c r="DEW87" s="20"/>
      <c r="DEX87" s="35"/>
      <c r="DEY87" s="31"/>
      <c r="DEZ87" s="32"/>
      <c r="DFC87" s="20"/>
      <c r="DFD87" s="20"/>
      <c r="DFE87" s="20"/>
      <c r="DFF87" s="20"/>
      <c r="DFG87" s="20"/>
      <c r="DFH87" s="20"/>
      <c r="DFI87" s="20"/>
      <c r="DFJ87" s="20"/>
      <c r="DFK87" s="20"/>
      <c r="DFL87" s="20"/>
      <c r="DFM87" s="20"/>
      <c r="DFN87" s="20"/>
      <c r="DFO87" s="35"/>
      <c r="DFP87" s="31"/>
      <c r="DFQ87" s="32"/>
      <c r="DFT87" s="20"/>
      <c r="DFU87" s="20"/>
      <c r="DFV87" s="20"/>
      <c r="DFW87" s="20"/>
      <c r="DFX87" s="20"/>
      <c r="DFY87" s="20"/>
      <c r="DFZ87" s="20"/>
      <c r="DGA87" s="20"/>
      <c r="DGB87" s="20"/>
      <c r="DGC87" s="20"/>
      <c r="DGD87" s="20"/>
      <c r="DGE87" s="20"/>
      <c r="DGF87" s="35"/>
      <c r="DGG87" s="31"/>
      <c r="DGH87" s="32"/>
      <c r="DGK87" s="20"/>
      <c r="DGL87" s="20"/>
      <c r="DGM87" s="20"/>
      <c r="DGN87" s="20"/>
      <c r="DGO87" s="20"/>
      <c r="DGP87" s="20"/>
      <c r="DGQ87" s="20"/>
      <c r="DGR87" s="20"/>
      <c r="DGS87" s="20"/>
      <c r="DGT87" s="20"/>
      <c r="DGU87" s="20"/>
      <c r="DGV87" s="20"/>
      <c r="DGW87" s="35"/>
      <c r="DGX87" s="31"/>
      <c r="DGY87" s="32"/>
      <c r="DHB87" s="20"/>
      <c r="DHC87" s="20"/>
      <c r="DHD87" s="20"/>
      <c r="DHE87" s="20"/>
      <c r="DHF87" s="20"/>
      <c r="DHG87" s="20"/>
      <c r="DHH87" s="20"/>
      <c r="DHI87" s="20"/>
      <c r="DHJ87" s="20"/>
      <c r="DHK87" s="20"/>
      <c r="DHL87" s="20"/>
      <c r="DHM87" s="20"/>
      <c r="DHN87" s="35"/>
      <c r="DHO87" s="31"/>
      <c r="DHP87" s="32"/>
      <c r="DHS87" s="20"/>
      <c r="DHT87" s="20"/>
      <c r="DHU87" s="20"/>
      <c r="DHV87" s="20"/>
      <c r="DHW87" s="20"/>
      <c r="DHX87" s="20"/>
      <c r="DHY87" s="20"/>
      <c r="DHZ87" s="20"/>
      <c r="DIA87" s="20"/>
      <c r="DIB87" s="20"/>
      <c r="DIC87" s="20"/>
      <c r="DID87" s="20"/>
      <c r="DIE87" s="35"/>
      <c r="DIF87" s="31"/>
      <c r="DIG87" s="32"/>
      <c r="DIJ87" s="20"/>
      <c r="DIK87" s="20"/>
      <c r="DIL87" s="20"/>
      <c r="DIM87" s="20"/>
      <c r="DIN87" s="20"/>
      <c r="DIO87" s="20"/>
      <c r="DIP87" s="20"/>
      <c r="DIQ87" s="20"/>
      <c r="DIR87" s="20"/>
      <c r="DIS87" s="20"/>
      <c r="DIT87" s="20"/>
      <c r="DIU87" s="20"/>
      <c r="DIV87" s="35"/>
      <c r="DIW87" s="31"/>
      <c r="DIX87" s="32"/>
      <c r="DJA87" s="20"/>
      <c r="DJB87" s="20"/>
      <c r="DJC87" s="20"/>
      <c r="DJD87" s="20"/>
      <c r="DJE87" s="20"/>
      <c r="DJF87" s="20"/>
      <c r="DJG87" s="20"/>
      <c r="DJH87" s="20"/>
      <c r="DJI87" s="20"/>
      <c r="DJJ87" s="20"/>
      <c r="DJK87" s="20"/>
      <c r="DJL87" s="20"/>
      <c r="DJM87" s="35"/>
      <c r="DJN87" s="31"/>
      <c r="DJO87" s="32"/>
      <c r="DJR87" s="20"/>
      <c r="DJS87" s="20"/>
      <c r="DJT87" s="20"/>
      <c r="DJU87" s="20"/>
      <c r="DJV87" s="20"/>
      <c r="DJW87" s="20"/>
      <c r="DJX87" s="20"/>
      <c r="DJY87" s="20"/>
      <c r="DJZ87" s="20"/>
      <c r="DKA87" s="20"/>
      <c r="DKB87" s="20"/>
      <c r="DKC87" s="20"/>
      <c r="DKD87" s="35"/>
      <c r="DKE87" s="31"/>
      <c r="DKF87" s="32"/>
      <c r="DKI87" s="20"/>
      <c r="DKJ87" s="20"/>
      <c r="DKK87" s="20"/>
      <c r="DKL87" s="20"/>
      <c r="DKM87" s="20"/>
      <c r="DKN87" s="20"/>
      <c r="DKO87" s="20"/>
      <c r="DKP87" s="20"/>
      <c r="DKQ87" s="20"/>
      <c r="DKR87" s="20"/>
      <c r="DKS87" s="20"/>
      <c r="DKT87" s="20"/>
      <c r="DKU87" s="35"/>
      <c r="DKV87" s="31"/>
      <c r="DKW87" s="32"/>
      <c r="DKZ87" s="20"/>
      <c r="DLA87" s="20"/>
      <c r="DLB87" s="20"/>
      <c r="DLC87" s="20"/>
      <c r="DLD87" s="20"/>
      <c r="DLE87" s="20"/>
      <c r="DLF87" s="20"/>
      <c r="DLG87" s="20"/>
      <c r="DLH87" s="20"/>
      <c r="DLI87" s="20"/>
      <c r="DLJ87" s="20"/>
      <c r="DLK87" s="20"/>
      <c r="DLL87" s="35"/>
      <c r="DLM87" s="31"/>
      <c r="DLN87" s="32"/>
      <c r="DLQ87" s="20"/>
      <c r="DLR87" s="20"/>
      <c r="DLS87" s="20"/>
      <c r="DLT87" s="20"/>
      <c r="DLU87" s="20"/>
      <c r="DLV87" s="20"/>
      <c r="DLW87" s="20"/>
      <c r="DLX87" s="20"/>
      <c r="DLY87" s="20"/>
      <c r="DLZ87" s="20"/>
      <c r="DMA87" s="20"/>
      <c r="DMB87" s="20"/>
      <c r="DMC87" s="35"/>
      <c r="DMD87" s="31"/>
      <c r="DME87" s="32"/>
      <c r="DMH87" s="20"/>
      <c r="DMI87" s="20"/>
      <c r="DMJ87" s="20"/>
      <c r="DMK87" s="20"/>
      <c r="DML87" s="20"/>
      <c r="DMM87" s="20"/>
      <c r="DMN87" s="20"/>
      <c r="DMO87" s="20"/>
      <c r="DMP87" s="20"/>
      <c r="DMQ87" s="20"/>
      <c r="DMR87" s="20"/>
      <c r="DMS87" s="20"/>
      <c r="DMT87" s="35"/>
      <c r="DMU87" s="31"/>
      <c r="DMV87" s="32"/>
      <c r="DMY87" s="20"/>
      <c r="DMZ87" s="20"/>
      <c r="DNA87" s="20"/>
      <c r="DNB87" s="20"/>
      <c r="DNC87" s="20"/>
      <c r="DND87" s="20"/>
      <c r="DNE87" s="20"/>
      <c r="DNF87" s="20"/>
      <c r="DNG87" s="20"/>
      <c r="DNH87" s="20"/>
      <c r="DNI87" s="20"/>
      <c r="DNJ87" s="20"/>
      <c r="DNK87" s="35"/>
      <c r="DNL87" s="31"/>
      <c r="DNM87" s="32"/>
      <c r="DNP87" s="20"/>
      <c r="DNQ87" s="20"/>
      <c r="DNR87" s="20"/>
      <c r="DNS87" s="20"/>
      <c r="DNT87" s="20"/>
      <c r="DNU87" s="20"/>
      <c r="DNV87" s="20"/>
      <c r="DNW87" s="20"/>
      <c r="DNX87" s="20"/>
      <c r="DNY87" s="20"/>
      <c r="DNZ87" s="20"/>
      <c r="DOA87" s="20"/>
      <c r="DOB87" s="35"/>
      <c r="DOC87" s="31"/>
      <c r="DOD87" s="32"/>
      <c r="DOG87" s="20"/>
      <c r="DOH87" s="20"/>
      <c r="DOI87" s="20"/>
      <c r="DOJ87" s="20"/>
      <c r="DOK87" s="20"/>
      <c r="DOL87" s="20"/>
      <c r="DOM87" s="20"/>
      <c r="DON87" s="20"/>
      <c r="DOO87" s="20"/>
      <c r="DOP87" s="20"/>
      <c r="DOQ87" s="20"/>
      <c r="DOR87" s="20"/>
      <c r="DOS87" s="35"/>
      <c r="DOT87" s="31"/>
      <c r="DOU87" s="32"/>
      <c r="DOX87" s="20"/>
      <c r="DOY87" s="20"/>
      <c r="DOZ87" s="20"/>
      <c r="DPA87" s="20"/>
      <c r="DPB87" s="20"/>
      <c r="DPC87" s="20"/>
      <c r="DPD87" s="20"/>
      <c r="DPE87" s="20"/>
      <c r="DPF87" s="20"/>
      <c r="DPG87" s="20"/>
      <c r="DPH87" s="20"/>
      <c r="DPI87" s="20"/>
      <c r="DPJ87" s="35"/>
      <c r="DPK87" s="31"/>
      <c r="DPL87" s="32"/>
      <c r="DPO87" s="20"/>
      <c r="DPP87" s="20"/>
      <c r="DPQ87" s="20"/>
      <c r="DPR87" s="20"/>
      <c r="DPS87" s="20"/>
      <c r="DPT87" s="20"/>
      <c r="DPU87" s="20"/>
      <c r="DPV87" s="20"/>
      <c r="DPW87" s="20"/>
      <c r="DPX87" s="20"/>
      <c r="DPY87" s="20"/>
      <c r="DPZ87" s="20"/>
      <c r="DQA87" s="35"/>
      <c r="DQB87" s="31"/>
      <c r="DQC87" s="32"/>
      <c r="DQF87" s="20"/>
      <c r="DQG87" s="20"/>
      <c r="DQH87" s="20"/>
      <c r="DQI87" s="20"/>
      <c r="DQJ87" s="20"/>
      <c r="DQK87" s="20"/>
      <c r="DQL87" s="20"/>
      <c r="DQM87" s="20"/>
      <c r="DQN87" s="20"/>
      <c r="DQO87" s="20"/>
      <c r="DQP87" s="20"/>
      <c r="DQQ87" s="20"/>
      <c r="DQR87" s="35"/>
      <c r="DQS87" s="31"/>
      <c r="DQT87" s="32"/>
      <c r="DQW87" s="20"/>
      <c r="DQX87" s="20"/>
      <c r="DQY87" s="20"/>
      <c r="DQZ87" s="20"/>
      <c r="DRA87" s="20"/>
      <c r="DRB87" s="20"/>
      <c r="DRC87" s="20"/>
      <c r="DRD87" s="20"/>
      <c r="DRE87" s="20"/>
      <c r="DRF87" s="20"/>
      <c r="DRG87" s="20"/>
      <c r="DRH87" s="20"/>
      <c r="DRI87" s="35"/>
      <c r="DRJ87" s="31"/>
      <c r="DRK87" s="32"/>
      <c r="DRN87" s="20"/>
      <c r="DRO87" s="20"/>
      <c r="DRP87" s="20"/>
      <c r="DRQ87" s="20"/>
      <c r="DRR87" s="20"/>
      <c r="DRS87" s="20"/>
      <c r="DRT87" s="20"/>
      <c r="DRU87" s="20"/>
      <c r="DRV87" s="20"/>
      <c r="DRW87" s="20"/>
      <c r="DRX87" s="20"/>
      <c r="DRY87" s="20"/>
      <c r="DRZ87" s="35"/>
      <c r="DSA87" s="31"/>
      <c r="DSB87" s="32"/>
      <c r="DSE87" s="20"/>
      <c r="DSF87" s="20"/>
      <c r="DSG87" s="20"/>
      <c r="DSH87" s="20"/>
      <c r="DSI87" s="20"/>
      <c r="DSJ87" s="20"/>
      <c r="DSK87" s="20"/>
      <c r="DSL87" s="20"/>
      <c r="DSM87" s="20"/>
      <c r="DSN87" s="20"/>
      <c r="DSO87" s="20"/>
      <c r="DSP87" s="20"/>
      <c r="DSQ87" s="35"/>
      <c r="DSR87" s="31"/>
      <c r="DSS87" s="32"/>
      <c r="DSV87" s="20"/>
      <c r="DSW87" s="20"/>
      <c r="DSX87" s="20"/>
      <c r="DSY87" s="20"/>
      <c r="DSZ87" s="20"/>
      <c r="DTA87" s="20"/>
      <c r="DTB87" s="20"/>
      <c r="DTC87" s="20"/>
      <c r="DTD87" s="20"/>
      <c r="DTE87" s="20"/>
      <c r="DTF87" s="20"/>
      <c r="DTG87" s="20"/>
      <c r="DTH87" s="35"/>
      <c r="DTI87" s="31"/>
      <c r="DTJ87" s="32"/>
      <c r="DTM87" s="20"/>
      <c r="DTN87" s="20"/>
      <c r="DTO87" s="20"/>
      <c r="DTP87" s="20"/>
      <c r="DTQ87" s="20"/>
      <c r="DTR87" s="20"/>
      <c r="DTS87" s="20"/>
      <c r="DTT87" s="20"/>
      <c r="DTU87" s="20"/>
      <c r="DTV87" s="20"/>
      <c r="DTW87" s="20"/>
      <c r="DTX87" s="20"/>
      <c r="DTY87" s="35"/>
      <c r="DTZ87" s="31"/>
      <c r="DUA87" s="32"/>
      <c r="DUD87" s="20"/>
      <c r="DUE87" s="20"/>
      <c r="DUF87" s="20"/>
      <c r="DUG87" s="20"/>
      <c r="DUH87" s="20"/>
      <c r="DUI87" s="20"/>
      <c r="DUJ87" s="20"/>
      <c r="DUK87" s="20"/>
      <c r="DUL87" s="20"/>
      <c r="DUM87" s="20"/>
      <c r="DUN87" s="20"/>
      <c r="DUO87" s="20"/>
      <c r="DUP87" s="35"/>
      <c r="DUQ87" s="31"/>
      <c r="DUR87" s="32"/>
      <c r="DUU87" s="20"/>
      <c r="DUV87" s="20"/>
      <c r="DUW87" s="20"/>
      <c r="DUX87" s="20"/>
      <c r="DUY87" s="20"/>
      <c r="DUZ87" s="20"/>
      <c r="DVA87" s="20"/>
      <c r="DVB87" s="20"/>
      <c r="DVC87" s="20"/>
      <c r="DVD87" s="20"/>
      <c r="DVE87" s="20"/>
      <c r="DVF87" s="20"/>
      <c r="DVG87" s="35"/>
      <c r="DVH87" s="31"/>
      <c r="DVI87" s="32"/>
      <c r="DVL87" s="20"/>
      <c r="DVM87" s="20"/>
      <c r="DVN87" s="20"/>
      <c r="DVO87" s="20"/>
      <c r="DVP87" s="20"/>
      <c r="DVQ87" s="20"/>
      <c r="DVR87" s="20"/>
      <c r="DVS87" s="20"/>
      <c r="DVT87" s="20"/>
      <c r="DVU87" s="20"/>
      <c r="DVV87" s="20"/>
      <c r="DVW87" s="20"/>
      <c r="DVX87" s="35"/>
      <c r="DVY87" s="31"/>
      <c r="DVZ87" s="32"/>
      <c r="DWC87" s="20"/>
      <c r="DWD87" s="20"/>
      <c r="DWE87" s="20"/>
      <c r="DWF87" s="20"/>
      <c r="DWG87" s="20"/>
      <c r="DWH87" s="20"/>
      <c r="DWI87" s="20"/>
      <c r="DWJ87" s="20"/>
      <c r="DWK87" s="20"/>
      <c r="DWL87" s="20"/>
      <c r="DWM87" s="20"/>
      <c r="DWN87" s="20"/>
      <c r="DWO87" s="35"/>
      <c r="DWP87" s="31"/>
      <c r="DWQ87" s="32"/>
      <c r="DWT87" s="20"/>
      <c r="DWU87" s="20"/>
      <c r="DWV87" s="20"/>
      <c r="DWW87" s="20"/>
      <c r="DWX87" s="20"/>
      <c r="DWY87" s="20"/>
      <c r="DWZ87" s="20"/>
      <c r="DXA87" s="20"/>
      <c r="DXB87" s="20"/>
      <c r="DXC87" s="20"/>
      <c r="DXD87" s="20"/>
      <c r="DXE87" s="20"/>
      <c r="DXF87" s="35"/>
      <c r="DXG87" s="31"/>
      <c r="DXH87" s="32"/>
      <c r="DXK87" s="20"/>
      <c r="DXL87" s="20"/>
      <c r="DXM87" s="20"/>
      <c r="DXN87" s="20"/>
      <c r="DXO87" s="20"/>
      <c r="DXP87" s="20"/>
      <c r="DXQ87" s="20"/>
      <c r="DXR87" s="20"/>
      <c r="DXS87" s="20"/>
      <c r="DXT87" s="20"/>
      <c r="DXU87" s="20"/>
      <c r="DXV87" s="20"/>
      <c r="DXW87" s="35"/>
      <c r="DXX87" s="31"/>
      <c r="DXY87" s="32"/>
      <c r="DYB87" s="20"/>
      <c r="DYC87" s="20"/>
      <c r="DYD87" s="20"/>
      <c r="DYE87" s="20"/>
      <c r="DYF87" s="20"/>
      <c r="DYG87" s="20"/>
      <c r="DYH87" s="20"/>
      <c r="DYI87" s="20"/>
      <c r="DYJ87" s="20"/>
      <c r="DYK87" s="20"/>
      <c r="DYL87" s="20"/>
      <c r="DYM87" s="20"/>
      <c r="DYN87" s="35"/>
      <c r="DYO87" s="31"/>
      <c r="DYP87" s="32"/>
      <c r="DYS87" s="20"/>
      <c r="DYT87" s="20"/>
      <c r="DYU87" s="20"/>
      <c r="DYV87" s="20"/>
      <c r="DYW87" s="20"/>
      <c r="DYX87" s="20"/>
      <c r="DYY87" s="20"/>
      <c r="DYZ87" s="20"/>
      <c r="DZA87" s="20"/>
      <c r="DZB87" s="20"/>
      <c r="DZC87" s="20"/>
      <c r="DZD87" s="20"/>
      <c r="DZE87" s="35"/>
      <c r="DZF87" s="31"/>
      <c r="DZG87" s="32"/>
      <c r="DZJ87" s="20"/>
      <c r="DZK87" s="20"/>
      <c r="DZL87" s="20"/>
      <c r="DZM87" s="20"/>
      <c r="DZN87" s="20"/>
      <c r="DZO87" s="20"/>
      <c r="DZP87" s="20"/>
      <c r="DZQ87" s="20"/>
      <c r="DZR87" s="20"/>
      <c r="DZS87" s="20"/>
      <c r="DZT87" s="20"/>
      <c r="DZU87" s="20"/>
      <c r="DZV87" s="35"/>
      <c r="DZW87" s="31"/>
      <c r="DZX87" s="32"/>
      <c r="EAA87" s="20"/>
      <c r="EAB87" s="20"/>
      <c r="EAC87" s="20"/>
      <c r="EAD87" s="20"/>
      <c r="EAE87" s="20"/>
      <c r="EAF87" s="20"/>
      <c r="EAG87" s="20"/>
      <c r="EAH87" s="20"/>
      <c r="EAI87" s="20"/>
      <c r="EAJ87" s="20"/>
      <c r="EAK87" s="20"/>
      <c r="EAL87" s="20"/>
      <c r="EAM87" s="35"/>
      <c r="EAN87" s="31"/>
      <c r="EAO87" s="32"/>
      <c r="EAR87" s="20"/>
      <c r="EAS87" s="20"/>
      <c r="EAT87" s="20"/>
      <c r="EAU87" s="20"/>
      <c r="EAV87" s="20"/>
      <c r="EAW87" s="20"/>
      <c r="EAX87" s="20"/>
      <c r="EAY87" s="20"/>
      <c r="EAZ87" s="20"/>
      <c r="EBA87" s="20"/>
      <c r="EBB87" s="20"/>
      <c r="EBC87" s="20"/>
      <c r="EBD87" s="35"/>
      <c r="EBE87" s="31"/>
      <c r="EBF87" s="32"/>
      <c r="EBI87" s="20"/>
      <c r="EBJ87" s="20"/>
      <c r="EBK87" s="20"/>
      <c r="EBL87" s="20"/>
      <c r="EBM87" s="20"/>
      <c r="EBN87" s="20"/>
      <c r="EBO87" s="20"/>
      <c r="EBP87" s="20"/>
      <c r="EBQ87" s="20"/>
      <c r="EBR87" s="20"/>
      <c r="EBS87" s="20"/>
      <c r="EBT87" s="20"/>
      <c r="EBU87" s="35"/>
      <c r="EBV87" s="31"/>
      <c r="EBW87" s="32"/>
      <c r="EBZ87" s="20"/>
      <c r="ECA87" s="20"/>
      <c r="ECB87" s="20"/>
      <c r="ECC87" s="20"/>
      <c r="ECD87" s="20"/>
      <c r="ECE87" s="20"/>
      <c r="ECF87" s="20"/>
      <c r="ECG87" s="20"/>
      <c r="ECH87" s="20"/>
      <c r="ECI87" s="20"/>
      <c r="ECJ87" s="20"/>
      <c r="ECK87" s="20"/>
      <c r="ECL87" s="35"/>
      <c r="ECM87" s="31"/>
      <c r="ECN87" s="32"/>
      <c r="ECQ87" s="20"/>
      <c r="ECR87" s="20"/>
      <c r="ECS87" s="20"/>
      <c r="ECT87" s="20"/>
      <c r="ECU87" s="20"/>
      <c r="ECV87" s="20"/>
      <c r="ECW87" s="20"/>
      <c r="ECX87" s="20"/>
      <c r="ECY87" s="20"/>
      <c r="ECZ87" s="20"/>
      <c r="EDA87" s="20"/>
      <c r="EDB87" s="20"/>
      <c r="EDC87" s="35"/>
      <c r="EDD87" s="31"/>
      <c r="EDE87" s="32"/>
      <c r="EDH87" s="20"/>
      <c r="EDI87" s="20"/>
      <c r="EDJ87" s="20"/>
      <c r="EDK87" s="20"/>
      <c r="EDL87" s="20"/>
      <c r="EDM87" s="20"/>
      <c r="EDN87" s="20"/>
      <c r="EDO87" s="20"/>
      <c r="EDP87" s="20"/>
      <c r="EDQ87" s="20"/>
      <c r="EDR87" s="20"/>
      <c r="EDS87" s="20"/>
      <c r="EDT87" s="35"/>
      <c r="EDU87" s="31"/>
      <c r="EDV87" s="32"/>
      <c r="EDY87" s="20"/>
      <c r="EDZ87" s="20"/>
      <c r="EEA87" s="20"/>
      <c r="EEB87" s="20"/>
      <c r="EEC87" s="20"/>
      <c r="EED87" s="20"/>
      <c r="EEE87" s="20"/>
      <c r="EEF87" s="20"/>
      <c r="EEG87" s="20"/>
      <c r="EEH87" s="20"/>
      <c r="EEI87" s="20"/>
      <c r="EEJ87" s="20"/>
      <c r="EEK87" s="35"/>
      <c r="EEL87" s="31"/>
      <c r="EEM87" s="32"/>
      <c r="EEP87" s="20"/>
      <c r="EEQ87" s="20"/>
      <c r="EER87" s="20"/>
      <c r="EES87" s="20"/>
      <c r="EET87" s="20"/>
      <c r="EEU87" s="20"/>
      <c r="EEV87" s="20"/>
      <c r="EEW87" s="20"/>
      <c r="EEX87" s="20"/>
      <c r="EEY87" s="20"/>
      <c r="EEZ87" s="20"/>
      <c r="EFA87" s="20"/>
      <c r="EFB87" s="35"/>
      <c r="EFC87" s="31"/>
      <c r="EFD87" s="32"/>
      <c r="EFG87" s="20"/>
      <c r="EFH87" s="20"/>
      <c r="EFI87" s="20"/>
      <c r="EFJ87" s="20"/>
      <c r="EFK87" s="20"/>
      <c r="EFL87" s="20"/>
      <c r="EFM87" s="20"/>
      <c r="EFN87" s="20"/>
      <c r="EFO87" s="20"/>
      <c r="EFP87" s="20"/>
      <c r="EFQ87" s="20"/>
      <c r="EFR87" s="20"/>
      <c r="EFS87" s="35"/>
      <c r="EFT87" s="31"/>
      <c r="EFU87" s="32"/>
      <c r="EFX87" s="20"/>
      <c r="EFY87" s="20"/>
      <c r="EFZ87" s="20"/>
      <c r="EGA87" s="20"/>
      <c r="EGB87" s="20"/>
      <c r="EGC87" s="20"/>
      <c r="EGD87" s="20"/>
      <c r="EGE87" s="20"/>
      <c r="EGF87" s="20"/>
      <c r="EGG87" s="20"/>
      <c r="EGH87" s="20"/>
      <c r="EGI87" s="20"/>
      <c r="EGJ87" s="35"/>
      <c r="EGK87" s="31"/>
      <c r="EGL87" s="32"/>
      <c r="EGO87" s="20"/>
      <c r="EGP87" s="20"/>
      <c r="EGQ87" s="20"/>
      <c r="EGR87" s="20"/>
      <c r="EGS87" s="20"/>
      <c r="EGT87" s="20"/>
      <c r="EGU87" s="20"/>
      <c r="EGV87" s="20"/>
      <c r="EGW87" s="20"/>
      <c r="EGX87" s="20"/>
      <c r="EGY87" s="20"/>
      <c r="EGZ87" s="20"/>
      <c r="EHA87" s="35"/>
      <c r="EHB87" s="31"/>
      <c r="EHC87" s="32"/>
      <c r="EHF87" s="20"/>
      <c r="EHG87" s="20"/>
      <c r="EHH87" s="20"/>
      <c r="EHI87" s="20"/>
      <c r="EHJ87" s="20"/>
      <c r="EHK87" s="20"/>
      <c r="EHL87" s="20"/>
      <c r="EHM87" s="20"/>
      <c r="EHN87" s="20"/>
      <c r="EHO87" s="20"/>
      <c r="EHP87" s="20"/>
      <c r="EHQ87" s="20"/>
      <c r="EHR87" s="35"/>
      <c r="EHS87" s="31"/>
      <c r="EHT87" s="32"/>
      <c r="EHW87" s="20"/>
      <c r="EHX87" s="20"/>
      <c r="EHY87" s="20"/>
      <c r="EHZ87" s="20"/>
      <c r="EIA87" s="20"/>
      <c r="EIB87" s="20"/>
      <c r="EIC87" s="20"/>
      <c r="EID87" s="20"/>
      <c r="EIE87" s="20"/>
      <c r="EIF87" s="20"/>
      <c r="EIG87" s="20"/>
      <c r="EIH87" s="20"/>
      <c r="EII87" s="35"/>
      <c r="EIJ87" s="31"/>
      <c r="EIK87" s="32"/>
      <c r="EIN87" s="20"/>
      <c r="EIO87" s="20"/>
      <c r="EIP87" s="20"/>
      <c r="EIQ87" s="20"/>
      <c r="EIR87" s="20"/>
      <c r="EIS87" s="20"/>
      <c r="EIT87" s="20"/>
      <c r="EIU87" s="20"/>
      <c r="EIV87" s="20"/>
      <c r="EIW87" s="20"/>
      <c r="EIX87" s="20"/>
      <c r="EIY87" s="20"/>
      <c r="EIZ87" s="35"/>
      <c r="EJA87" s="31"/>
      <c r="EJB87" s="32"/>
      <c r="EJE87" s="20"/>
      <c r="EJF87" s="20"/>
      <c r="EJG87" s="20"/>
      <c r="EJH87" s="20"/>
      <c r="EJI87" s="20"/>
      <c r="EJJ87" s="20"/>
      <c r="EJK87" s="20"/>
      <c r="EJL87" s="20"/>
      <c r="EJM87" s="20"/>
      <c r="EJN87" s="20"/>
      <c r="EJO87" s="20"/>
      <c r="EJP87" s="20"/>
      <c r="EJQ87" s="35"/>
      <c r="EJR87" s="31"/>
      <c r="EJS87" s="32"/>
      <c r="EJV87" s="20"/>
      <c r="EJW87" s="20"/>
      <c r="EJX87" s="20"/>
      <c r="EJY87" s="20"/>
      <c r="EJZ87" s="20"/>
      <c r="EKA87" s="20"/>
      <c r="EKB87" s="20"/>
      <c r="EKC87" s="20"/>
      <c r="EKD87" s="20"/>
      <c r="EKE87" s="20"/>
      <c r="EKF87" s="20"/>
      <c r="EKG87" s="20"/>
      <c r="EKH87" s="35"/>
      <c r="EKI87" s="31"/>
      <c r="EKJ87" s="32"/>
      <c r="EKM87" s="20"/>
      <c r="EKN87" s="20"/>
      <c r="EKO87" s="20"/>
      <c r="EKP87" s="20"/>
      <c r="EKQ87" s="20"/>
      <c r="EKR87" s="20"/>
      <c r="EKS87" s="20"/>
      <c r="EKT87" s="20"/>
      <c r="EKU87" s="20"/>
      <c r="EKV87" s="20"/>
      <c r="EKW87" s="20"/>
      <c r="EKX87" s="20"/>
      <c r="EKY87" s="35"/>
      <c r="EKZ87" s="31"/>
      <c r="ELA87" s="32"/>
      <c r="ELD87" s="20"/>
      <c r="ELE87" s="20"/>
      <c r="ELF87" s="20"/>
      <c r="ELG87" s="20"/>
      <c r="ELH87" s="20"/>
      <c r="ELI87" s="20"/>
      <c r="ELJ87" s="20"/>
      <c r="ELK87" s="20"/>
      <c r="ELL87" s="20"/>
      <c r="ELM87" s="20"/>
      <c r="ELN87" s="20"/>
      <c r="ELO87" s="20"/>
      <c r="ELP87" s="35"/>
      <c r="ELQ87" s="31"/>
      <c r="ELR87" s="32"/>
      <c r="ELU87" s="20"/>
      <c r="ELV87" s="20"/>
      <c r="ELW87" s="20"/>
      <c r="ELX87" s="20"/>
      <c r="ELY87" s="20"/>
      <c r="ELZ87" s="20"/>
      <c r="EMA87" s="20"/>
      <c r="EMB87" s="20"/>
      <c r="EMC87" s="20"/>
      <c r="EMD87" s="20"/>
      <c r="EME87" s="20"/>
      <c r="EMF87" s="20"/>
      <c r="EMG87" s="35"/>
      <c r="EMH87" s="31"/>
      <c r="EMI87" s="32"/>
      <c r="EML87" s="20"/>
      <c r="EMM87" s="20"/>
      <c r="EMN87" s="20"/>
      <c r="EMO87" s="20"/>
      <c r="EMP87" s="20"/>
      <c r="EMQ87" s="20"/>
      <c r="EMR87" s="20"/>
      <c r="EMS87" s="20"/>
      <c r="EMT87" s="20"/>
      <c r="EMU87" s="20"/>
      <c r="EMV87" s="20"/>
      <c r="EMW87" s="20"/>
      <c r="EMX87" s="35"/>
      <c r="EMY87" s="31"/>
      <c r="EMZ87" s="32"/>
      <c r="ENC87" s="20"/>
      <c r="END87" s="20"/>
      <c r="ENE87" s="20"/>
      <c r="ENF87" s="20"/>
      <c r="ENG87" s="20"/>
      <c r="ENH87" s="20"/>
      <c r="ENI87" s="20"/>
      <c r="ENJ87" s="20"/>
      <c r="ENK87" s="20"/>
      <c r="ENL87" s="20"/>
      <c r="ENM87" s="20"/>
      <c r="ENN87" s="20"/>
      <c r="ENO87" s="35"/>
      <c r="ENP87" s="31"/>
      <c r="ENQ87" s="32"/>
      <c r="ENT87" s="20"/>
      <c r="ENU87" s="20"/>
      <c r="ENV87" s="20"/>
      <c r="ENW87" s="20"/>
      <c r="ENX87" s="20"/>
      <c r="ENY87" s="20"/>
      <c r="ENZ87" s="20"/>
      <c r="EOA87" s="20"/>
      <c r="EOB87" s="20"/>
      <c r="EOC87" s="20"/>
      <c r="EOD87" s="20"/>
      <c r="EOE87" s="20"/>
      <c r="EOF87" s="35"/>
      <c r="EOG87" s="31"/>
      <c r="EOH87" s="32"/>
      <c r="EOK87" s="20"/>
      <c r="EOL87" s="20"/>
      <c r="EOM87" s="20"/>
      <c r="EON87" s="20"/>
      <c r="EOO87" s="20"/>
      <c r="EOP87" s="20"/>
      <c r="EOQ87" s="20"/>
      <c r="EOR87" s="20"/>
      <c r="EOS87" s="20"/>
      <c r="EOT87" s="20"/>
      <c r="EOU87" s="20"/>
      <c r="EOV87" s="20"/>
      <c r="EOW87" s="35"/>
      <c r="EOX87" s="31"/>
      <c r="EOY87" s="32"/>
      <c r="EPB87" s="20"/>
      <c r="EPC87" s="20"/>
      <c r="EPD87" s="20"/>
      <c r="EPE87" s="20"/>
      <c r="EPF87" s="20"/>
      <c r="EPG87" s="20"/>
      <c r="EPH87" s="20"/>
      <c r="EPI87" s="20"/>
      <c r="EPJ87" s="20"/>
      <c r="EPK87" s="20"/>
      <c r="EPL87" s="20"/>
      <c r="EPM87" s="20"/>
      <c r="EPN87" s="35"/>
      <c r="EPO87" s="31"/>
      <c r="EPP87" s="32"/>
      <c r="EPS87" s="20"/>
      <c r="EPT87" s="20"/>
      <c r="EPU87" s="20"/>
      <c r="EPV87" s="20"/>
      <c r="EPW87" s="20"/>
      <c r="EPX87" s="20"/>
      <c r="EPY87" s="20"/>
      <c r="EPZ87" s="20"/>
      <c r="EQA87" s="20"/>
      <c r="EQB87" s="20"/>
      <c r="EQC87" s="20"/>
      <c r="EQD87" s="20"/>
      <c r="EQE87" s="35"/>
      <c r="EQF87" s="31"/>
      <c r="EQG87" s="32"/>
      <c r="EQJ87" s="20"/>
      <c r="EQK87" s="20"/>
      <c r="EQL87" s="20"/>
      <c r="EQM87" s="20"/>
      <c r="EQN87" s="20"/>
      <c r="EQO87" s="20"/>
      <c r="EQP87" s="20"/>
      <c r="EQQ87" s="20"/>
      <c r="EQR87" s="20"/>
      <c r="EQS87" s="20"/>
      <c r="EQT87" s="20"/>
      <c r="EQU87" s="20"/>
      <c r="EQV87" s="35"/>
      <c r="EQW87" s="31"/>
      <c r="EQX87" s="32"/>
      <c r="ERA87" s="20"/>
      <c r="ERB87" s="20"/>
      <c r="ERC87" s="20"/>
      <c r="ERD87" s="20"/>
      <c r="ERE87" s="20"/>
      <c r="ERF87" s="20"/>
      <c r="ERG87" s="20"/>
      <c r="ERH87" s="20"/>
      <c r="ERI87" s="20"/>
      <c r="ERJ87" s="20"/>
      <c r="ERK87" s="20"/>
      <c r="ERL87" s="20"/>
      <c r="ERM87" s="35"/>
      <c r="ERN87" s="31"/>
      <c r="ERO87" s="32"/>
      <c r="ERR87" s="20"/>
      <c r="ERS87" s="20"/>
      <c r="ERT87" s="20"/>
      <c r="ERU87" s="20"/>
      <c r="ERV87" s="20"/>
      <c r="ERW87" s="20"/>
      <c r="ERX87" s="20"/>
      <c r="ERY87" s="20"/>
      <c r="ERZ87" s="20"/>
      <c r="ESA87" s="20"/>
      <c r="ESB87" s="20"/>
      <c r="ESC87" s="20"/>
      <c r="ESD87" s="35"/>
      <c r="ESE87" s="31"/>
      <c r="ESF87" s="32"/>
      <c r="ESI87" s="20"/>
      <c r="ESJ87" s="20"/>
      <c r="ESK87" s="20"/>
      <c r="ESL87" s="20"/>
      <c r="ESM87" s="20"/>
      <c r="ESN87" s="20"/>
      <c r="ESO87" s="20"/>
      <c r="ESP87" s="20"/>
      <c r="ESQ87" s="20"/>
      <c r="ESR87" s="20"/>
      <c r="ESS87" s="20"/>
      <c r="EST87" s="20"/>
      <c r="ESU87" s="35"/>
      <c r="ESV87" s="31"/>
      <c r="ESW87" s="32"/>
      <c r="ESZ87" s="20"/>
      <c r="ETA87" s="20"/>
      <c r="ETB87" s="20"/>
      <c r="ETC87" s="20"/>
      <c r="ETD87" s="20"/>
      <c r="ETE87" s="20"/>
      <c r="ETF87" s="20"/>
      <c r="ETG87" s="20"/>
      <c r="ETH87" s="20"/>
      <c r="ETI87" s="20"/>
      <c r="ETJ87" s="20"/>
      <c r="ETK87" s="20"/>
      <c r="ETL87" s="35"/>
      <c r="ETM87" s="31"/>
      <c r="ETN87" s="32"/>
      <c r="ETQ87" s="20"/>
      <c r="ETR87" s="20"/>
      <c r="ETS87" s="20"/>
      <c r="ETT87" s="20"/>
      <c r="ETU87" s="20"/>
      <c r="ETV87" s="20"/>
      <c r="ETW87" s="20"/>
      <c r="ETX87" s="20"/>
      <c r="ETY87" s="20"/>
      <c r="ETZ87" s="20"/>
      <c r="EUA87" s="20"/>
      <c r="EUB87" s="20"/>
      <c r="EUC87" s="35"/>
      <c r="EUD87" s="31"/>
      <c r="EUE87" s="32"/>
      <c r="EUH87" s="20"/>
      <c r="EUI87" s="20"/>
      <c r="EUJ87" s="20"/>
      <c r="EUK87" s="20"/>
      <c r="EUL87" s="20"/>
      <c r="EUM87" s="20"/>
      <c r="EUN87" s="20"/>
      <c r="EUO87" s="20"/>
      <c r="EUP87" s="20"/>
      <c r="EUQ87" s="20"/>
      <c r="EUR87" s="20"/>
      <c r="EUS87" s="20"/>
      <c r="EUT87" s="35"/>
      <c r="EUU87" s="31"/>
      <c r="EUV87" s="32"/>
      <c r="EUY87" s="20"/>
      <c r="EUZ87" s="20"/>
      <c r="EVA87" s="20"/>
      <c r="EVB87" s="20"/>
      <c r="EVC87" s="20"/>
      <c r="EVD87" s="20"/>
      <c r="EVE87" s="20"/>
      <c r="EVF87" s="20"/>
      <c r="EVG87" s="20"/>
      <c r="EVH87" s="20"/>
      <c r="EVI87" s="20"/>
      <c r="EVJ87" s="20"/>
      <c r="EVK87" s="35"/>
      <c r="EVL87" s="31"/>
      <c r="EVM87" s="32"/>
      <c r="EVP87" s="20"/>
      <c r="EVQ87" s="20"/>
      <c r="EVR87" s="20"/>
      <c r="EVS87" s="20"/>
      <c r="EVT87" s="20"/>
      <c r="EVU87" s="20"/>
      <c r="EVV87" s="20"/>
      <c r="EVW87" s="20"/>
      <c r="EVX87" s="20"/>
      <c r="EVY87" s="20"/>
      <c r="EVZ87" s="20"/>
      <c r="EWA87" s="20"/>
      <c r="EWB87" s="35"/>
      <c r="EWC87" s="31"/>
      <c r="EWD87" s="32"/>
      <c r="EWG87" s="20"/>
      <c r="EWH87" s="20"/>
      <c r="EWI87" s="20"/>
      <c r="EWJ87" s="20"/>
      <c r="EWK87" s="20"/>
      <c r="EWL87" s="20"/>
      <c r="EWM87" s="20"/>
      <c r="EWN87" s="20"/>
      <c r="EWO87" s="20"/>
      <c r="EWP87" s="20"/>
      <c r="EWQ87" s="20"/>
      <c r="EWR87" s="20"/>
      <c r="EWS87" s="35"/>
      <c r="EWT87" s="31"/>
      <c r="EWU87" s="32"/>
      <c r="EWX87" s="20"/>
      <c r="EWY87" s="20"/>
      <c r="EWZ87" s="20"/>
      <c r="EXA87" s="20"/>
      <c r="EXB87" s="20"/>
      <c r="EXC87" s="20"/>
      <c r="EXD87" s="20"/>
      <c r="EXE87" s="20"/>
      <c r="EXF87" s="20"/>
      <c r="EXG87" s="20"/>
      <c r="EXH87" s="20"/>
      <c r="EXI87" s="20"/>
      <c r="EXJ87" s="35"/>
      <c r="EXK87" s="31"/>
      <c r="EXL87" s="32"/>
      <c r="EXO87" s="20"/>
      <c r="EXP87" s="20"/>
      <c r="EXQ87" s="20"/>
      <c r="EXR87" s="20"/>
      <c r="EXS87" s="20"/>
      <c r="EXT87" s="20"/>
      <c r="EXU87" s="20"/>
      <c r="EXV87" s="20"/>
      <c r="EXW87" s="20"/>
      <c r="EXX87" s="20"/>
      <c r="EXY87" s="20"/>
      <c r="EXZ87" s="20"/>
      <c r="EYA87" s="35"/>
      <c r="EYB87" s="31"/>
      <c r="EYC87" s="32"/>
      <c r="EYF87" s="20"/>
      <c r="EYG87" s="20"/>
      <c r="EYH87" s="20"/>
      <c r="EYI87" s="20"/>
      <c r="EYJ87" s="20"/>
      <c r="EYK87" s="20"/>
      <c r="EYL87" s="20"/>
      <c r="EYM87" s="20"/>
      <c r="EYN87" s="20"/>
      <c r="EYO87" s="20"/>
      <c r="EYP87" s="20"/>
      <c r="EYQ87" s="20"/>
      <c r="EYR87" s="35"/>
      <c r="EYS87" s="31"/>
      <c r="EYT87" s="32"/>
      <c r="EYW87" s="20"/>
      <c r="EYX87" s="20"/>
      <c r="EYY87" s="20"/>
      <c r="EYZ87" s="20"/>
      <c r="EZA87" s="20"/>
      <c r="EZB87" s="20"/>
      <c r="EZC87" s="20"/>
      <c r="EZD87" s="20"/>
      <c r="EZE87" s="20"/>
      <c r="EZF87" s="20"/>
      <c r="EZG87" s="20"/>
      <c r="EZH87" s="20"/>
      <c r="EZI87" s="35"/>
      <c r="EZJ87" s="31"/>
      <c r="EZK87" s="32"/>
      <c r="EZN87" s="20"/>
      <c r="EZO87" s="20"/>
      <c r="EZP87" s="20"/>
      <c r="EZQ87" s="20"/>
      <c r="EZR87" s="20"/>
      <c r="EZS87" s="20"/>
      <c r="EZT87" s="20"/>
      <c r="EZU87" s="20"/>
      <c r="EZV87" s="20"/>
      <c r="EZW87" s="20"/>
      <c r="EZX87" s="20"/>
      <c r="EZY87" s="20"/>
      <c r="EZZ87" s="35"/>
      <c r="FAA87" s="31"/>
      <c r="FAB87" s="32"/>
      <c r="FAE87" s="20"/>
      <c r="FAF87" s="20"/>
      <c r="FAG87" s="20"/>
      <c r="FAH87" s="20"/>
      <c r="FAI87" s="20"/>
      <c r="FAJ87" s="20"/>
      <c r="FAK87" s="20"/>
      <c r="FAL87" s="20"/>
      <c r="FAM87" s="20"/>
      <c r="FAN87" s="20"/>
      <c r="FAO87" s="20"/>
      <c r="FAP87" s="20"/>
      <c r="FAQ87" s="35"/>
      <c r="FAR87" s="31"/>
      <c r="FAS87" s="32"/>
      <c r="FAV87" s="20"/>
      <c r="FAW87" s="20"/>
      <c r="FAX87" s="20"/>
      <c r="FAY87" s="20"/>
      <c r="FAZ87" s="20"/>
      <c r="FBA87" s="20"/>
      <c r="FBB87" s="20"/>
      <c r="FBC87" s="20"/>
      <c r="FBD87" s="20"/>
      <c r="FBE87" s="20"/>
      <c r="FBF87" s="20"/>
      <c r="FBG87" s="20"/>
      <c r="FBH87" s="35"/>
      <c r="FBI87" s="31"/>
      <c r="FBJ87" s="32"/>
      <c r="FBM87" s="20"/>
      <c r="FBN87" s="20"/>
      <c r="FBO87" s="20"/>
      <c r="FBP87" s="20"/>
      <c r="FBQ87" s="20"/>
      <c r="FBR87" s="20"/>
      <c r="FBS87" s="20"/>
      <c r="FBT87" s="20"/>
      <c r="FBU87" s="20"/>
      <c r="FBV87" s="20"/>
      <c r="FBW87" s="20"/>
      <c r="FBX87" s="20"/>
      <c r="FBY87" s="35"/>
      <c r="FBZ87" s="31"/>
      <c r="FCA87" s="32"/>
      <c r="FCD87" s="20"/>
      <c r="FCE87" s="20"/>
      <c r="FCF87" s="20"/>
      <c r="FCG87" s="20"/>
      <c r="FCH87" s="20"/>
      <c r="FCI87" s="20"/>
      <c r="FCJ87" s="20"/>
      <c r="FCK87" s="20"/>
      <c r="FCL87" s="20"/>
      <c r="FCM87" s="20"/>
      <c r="FCN87" s="20"/>
      <c r="FCO87" s="20"/>
      <c r="FCP87" s="35"/>
      <c r="FCQ87" s="31"/>
      <c r="FCR87" s="32"/>
      <c r="FCU87" s="20"/>
      <c r="FCV87" s="20"/>
      <c r="FCW87" s="20"/>
      <c r="FCX87" s="20"/>
      <c r="FCY87" s="20"/>
      <c r="FCZ87" s="20"/>
      <c r="FDA87" s="20"/>
      <c r="FDB87" s="20"/>
      <c r="FDC87" s="20"/>
      <c r="FDD87" s="20"/>
      <c r="FDE87" s="20"/>
      <c r="FDF87" s="20"/>
      <c r="FDG87" s="35"/>
      <c r="FDH87" s="31"/>
      <c r="FDI87" s="32"/>
      <c r="FDL87" s="20"/>
      <c r="FDM87" s="20"/>
      <c r="FDN87" s="20"/>
      <c r="FDO87" s="20"/>
      <c r="FDP87" s="20"/>
      <c r="FDQ87" s="20"/>
      <c r="FDR87" s="20"/>
      <c r="FDS87" s="20"/>
      <c r="FDT87" s="20"/>
      <c r="FDU87" s="20"/>
      <c r="FDV87" s="20"/>
      <c r="FDW87" s="20"/>
      <c r="FDX87" s="35"/>
      <c r="FDY87" s="31"/>
      <c r="FDZ87" s="32"/>
      <c r="FEC87" s="20"/>
      <c r="FED87" s="20"/>
      <c r="FEE87" s="20"/>
      <c r="FEF87" s="20"/>
      <c r="FEG87" s="20"/>
      <c r="FEH87" s="20"/>
      <c r="FEI87" s="20"/>
      <c r="FEJ87" s="20"/>
      <c r="FEK87" s="20"/>
      <c r="FEL87" s="20"/>
      <c r="FEM87" s="20"/>
      <c r="FEN87" s="20"/>
      <c r="FEO87" s="35"/>
      <c r="FEP87" s="31"/>
      <c r="FEQ87" s="32"/>
      <c r="FET87" s="20"/>
      <c r="FEU87" s="20"/>
      <c r="FEV87" s="20"/>
      <c r="FEW87" s="20"/>
      <c r="FEX87" s="20"/>
      <c r="FEY87" s="20"/>
      <c r="FEZ87" s="20"/>
      <c r="FFA87" s="20"/>
      <c r="FFB87" s="20"/>
      <c r="FFC87" s="20"/>
      <c r="FFD87" s="20"/>
      <c r="FFE87" s="20"/>
      <c r="FFF87" s="35"/>
      <c r="FFG87" s="31"/>
      <c r="FFH87" s="32"/>
      <c r="FFK87" s="20"/>
      <c r="FFL87" s="20"/>
      <c r="FFM87" s="20"/>
      <c r="FFN87" s="20"/>
      <c r="FFO87" s="20"/>
      <c r="FFP87" s="20"/>
      <c r="FFQ87" s="20"/>
      <c r="FFR87" s="20"/>
      <c r="FFS87" s="20"/>
      <c r="FFT87" s="20"/>
      <c r="FFU87" s="20"/>
      <c r="FFV87" s="20"/>
      <c r="FFW87" s="35"/>
      <c r="FFX87" s="31"/>
      <c r="FFY87" s="32"/>
      <c r="FGB87" s="20"/>
      <c r="FGC87" s="20"/>
      <c r="FGD87" s="20"/>
      <c r="FGE87" s="20"/>
      <c r="FGF87" s="20"/>
      <c r="FGG87" s="20"/>
      <c r="FGH87" s="20"/>
      <c r="FGI87" s="20"/>
      <c r="FGJ87" s="20"/>
      <c r="FGK87" s="20"/>
      <c r="FGL87" s="20"/>
      <c r="FGM87" s="20"/>
      <c r="FGN87" s="35"/>
      <c r="FGO87" s="31"/>
      <c r="FGP87" s="32"/>
      <c r="FGS87" s="20"/>
      <c r="FGT87" s="20"/>
      <c r="FGU87" s="20"/>
      <c r="FGV87" s="20"/>
      <c r="FGW87" s="20"/>
      <c r="FGX87" s="20"/>
      <c r="FGY87" s="20"/>
      <c r="FGZ87" s="20"/>
      <c r="FHA87" s="20"/>
      <c r="FHB87" s="20"/>
      <c r="FHC87" s="20"/>
      <c r="FHD87" s="20"/>
      <c r="FHE87" s="35"/>
      <c r="FHF87" s="31"/>
      <c r="FHG87" s="32"/>
      <c r="FHJ87" s="20"/>
      <c r="FHK87" s="20"/>
      <c r="FHL87" s="20"/>
      <c r="FHM87" s="20"/>
      <c r="FHN87" s="20"/>
      <c r="FHO87" s="20"/>
      <c r="FHP87" s="20"/>
      <c r="FHQ87" s="20"/>
      <c r="FHR87" s="20"/>
      <c r="FHS87" s="20"/>
      <c r="FHT87" s="20"/>
      <c r="FHU87" s="20"/>
      <c r="FHV87" s="35"/>
      <c r="FHW87" s="31"/>
      <c r="FHX87" s="32"/>
      <c r="FIA87" s="20"/>
      <c r="FIB87" s="20"/>
      <c r="FIC87" s="20"/>
      <c r="FID87" s="20"/>
      <c r="FIE87" s="20"/>
      <c r="FIF87" s="20"/>
      <c r="FIG87" s="20"/>
      <c r="FIH87" s="20"/>
      <c r="FII87" s="20"/>
      <c r="FIJ87" s="20"/>
      <c r="FIK87" s="20"/>
      <c r="FIL87" s="20"/>
      <c r="FIM87" s="35"/>
      <c r="FIN87" s="31"/>
      <c r="FIO87" s="32"/>
      <c r="FIR87" s="20"/>
      <c r="FIS87" s="20"/>
      <c r="FIT87" s="20"/>
      <c r="FIU87" s="20"/>
      <c r="FIV87" s="20"/>
      <c r="FIW87" s="20"/>
      <c r="FIX87" s="20"/>
      <c r="FIY87" s="20"/>
      <c r="FIZ87" s="20"/>
      <c r="FJA87" s="20"/>
      <c r="FJB87" s="20"/>
      <c r="FJC87" s="20"/>
      <c r="FJD87" s="35"/>
      <c r="FJE87" s="31"/>
      <c r="FJF87" s="32"/>
      <c r="FJI87" s="20"/>
      <c r="FJJ87" s="20"/>
      <c r="FJK87" s="20"/>
      <c r="FJL87" s="20"/>
      <c r="FJM87" s="20"/>
      <c r="FJN87" s="20"/>
      <c r="FJO87" s="20"/>
      <c r="FJP87" s="20"/>
      <c r="FJQ87" s="20"/>
      <c r="FJR87" s="20"/>
      <c r="FJS87" s="20"/>
      <c r="FJT87" s="20"/>
      <c r="FJU87" s="35"/>
      <c r="FJV87" s="31"/>
      <c r="FJW87" s="32"/>
      <c r="FJZ87" s="20"/>
      <c r="FKA87" s="20"/>
      <c r="FKB87" s="20"/>
      <c r="FKC87" s="20"/>
      <c r="FKD87" s="20"/>
      <c r="FKE87" s="20"/>
      <c r="FKF87" s="20"/>
      <c r="FKG87" s="20"/>
      <c r="FKH87" s="20"/>
      <c r="FKI87" s="20"/>
      <c r="FKJ87" s="20"/>
      <c r="FKK87" s="20"/>
      <c r="FKL87" s="35"/>
      <c r="FKM87" s="31"/>
      <c r="FKN87" s="32"/>
      <c r="FKQ87" s="20"/>
      <c r="FKR87" s="20"/>
      <c r="FKS87" s="20"/>
      <c r="FKT87" s="20"/>
      <c r="FKU87" s="20"/>
      <c r="FKV87" s="20"/>
      <c r="FKW87" s="20"/>
      <c r="FKX87" s="20"/>
      <c r="FKY87" s="20"/>
      <c r="FKZ87" s="20"/>
      <c r="FLA87" s="20"/>
      <c r="FLB87" s="20"/>
      <c r="FLC87" s="35"/>
      <c r="FLD87" s="31"/>
      <c r="FLE87" s="32"/>
      <c r="FLH87" s="20"/>
      <c r="FLI87" s="20"/>
      <c r="FLJ87" s="20"/>
      <c r="FLK87" s="20"/>
      <c r="FLL87" s="20"/>
      <c r="FLM87" s="20"/>
      <c r="FLN87" s="20"/>
      <c r="FLO87" s="20"/>
      <c r="FLP87" s="20"/>
      <c r="FLQ87" s="20"/>
      <c r="FLR87" s="20"/>
      <c r="FLS87" s="20"/>
      <c r="FLT87" s="35"/>
      <c r="FLU87" s="31"/>
      <c r="FLV87" s="32"/>
      <c r="FLY87" s="20"/>
      <c r="FLZ87" s="20"/>
      <c r="FMA87" s="20"/>
      <c r="FMB87" s="20"/>
      <c r="FMC87" s="20"/>
      <c r="FMD87" s="20"/>
      <c r="FME87" s="20"/>
      <c r="FMF87" s="20"/>
      <c r="FMG87" s="20"/>
      <c r="FMH87" s="20"/>
      <c r="FMI87" s="20"/>
      <c r="FMJ87" s="20"/>
      <c r="FMK87" s="35"/>
      <c r="FML87" s="31"/>
      <c r="FMM87" s="32"/>
      <c r="FMP87" s="20"/>
      <c r="FMQ87" s="20"/>
      <c r="FMR87" s="20"/>
      <c r="FMS87" s="20"/>
      <c r="FMT87" s="20"/>
      <c r="FMU87" s="20"/>
      <c r="FMV87" s="20"/>
      <c r="FMW87" s="20"/>
      <c r="FMX87" s="20"/>
      <c r="FMY87" s="20"/>
      <c r="FMZ87" s="20"/>
      <c r="FNA87" s="20"/>
      <c r="FNB87" s="35"/>
      <c r="FNC87" s="31"/>
      <c r="FND87" s="32"/>
      <c r="FNG87" s="20"/>
      <c r="FNH87" s="20"/>
      <c r="FNI87" s="20"/>
      <c r="FNJ87" s="20"/>
      <c r="FNK87" s="20"/>
      <c r="FNL87" s="20"/>
      <c r="FNM87" s="20"/>
      <c r="FNN87" s="20"/>
      <c r="FNO87" s="20"/>
      <c r="FNP87" s="20"/>
      <c r="FNQ87" s="20"/>
      <c r="FNR87" s="20"/>
      <c r="FNS87" s="35"/>
      <c r="FNT87" s="31"/>
      <c r="FNU87" s="32"/>
      <c r="FNX87" s="20"/>
      <c r="FNY87" s="20"/>
      <c r="FNZ87" s="20"/>
      <c r="FOA87" s="20"/>
      <c r="FOB87" s="20"/>
      <c r="FOC87" s="20"/>
      <c r="FOD87" s="20"/>
      <c r="FOE87" s="20"/>
      <c r="FOF87" s="20"/>
      <c r="FOG87" s="20"/>
      <c r="FOH87" s="20"/>
      <c r="FOI87" s="20"/>
      <c r="FOJ87" s="35"/>
      <c r="FOK87" s="31"/>
      <c r="FOL87" s="32"/>
      <c r="FOO87" s="20"/>
      <c r="FOP87" s="20"/>
      <c r="FOQ87" s="20"/>
      <c r="FOR87" s="20"/>
      <c r="FOS87" s="20"/>
      <c r="FOT87" s="20"/>
      <c r="FOU87" s="20"/>
      <c r="FOV87" s="20"/>
      <c r="FOW87" s="20"/>
      <c r="FOX87" s="20"/>
      <c r="FOY87" s="20"/>
      <c r="FOZ87" s="20"/>
      <c r="FPA87" s="35"/>
      <c r="FPB87" s="31"/>
      <c r="FPC87" s="32"/>
      <c r="FPF87" s="20"/>
      <c r="FPG87" s="20"/>
      <c r="FPH87" s="20"/>
      <c r="FPI87" s="20"/>
      <c r="FPJ87" s="20"/>
      <c r="FPK87" s="20"/>
      <c r="FPL87" s="20"/>
      <c r="FPM87" s="20"/>
      <c r="FPN87" s="20"/>
      <c r="FPO87" s="20"/>
      <c r="FPP87" s="20"/>
      <c r="FPQ87" s="20"/>
      <c r="FPR87" s="35"/>
      <c r="FPS87" s="31"/>
      <c r="FPT87" s="32"/>
      <c r="FPW87" s="20"/>
      <c r="FPX87" s="20"/>
      <c r="FPY87" s="20"/>
      <c r="FPZ87" s="20"/>
      <c r="FQA87" s="20"/>
      <c r="FQB87" s="20"/>
      <c r="FQC87" s="20"/>
      <c r="FQD87" s="20"/>
      <c r="FQE87" s="20"/>
      <c r="FQF87" s="20"/>
      <c r="FQG87" s="20"/>
      <c r="FQH87" s="20"/>
      <c r="FQI87" s="35"/>
      <c r="FQJ87" s="31"/>
      <c r="FQK87" s="32"/>
      <c r="FQN87" s="20"/>
      <c r="FQO87" s="20"/>
      <c r="FQP87" s="20"/>
      <c r="FQQ87" s="20"/>
      <c r="FQR87" s="20"/>
      <c r="FQS87" s="20"/>
      <c r="FQT87" s="20"/>
      <c r="FQU87" s="20"/>
      <c r="FQV87" s="20"/>
      <c r="FQW87" s="20"/>
      <c r="FQX87" s="20"/>
      <c r="FQY87" s="20"/>
      <c r="FQZ87" s="35"/>
      <c r="FRA87" s="31"/>
      <c r="FRB87" s="32"/>
      <c r="FRE87" s="20"/>
      <c r="FRF87" s="20"/>
      <c r="FRG87" s="20"/>
      <c r="FRH87" s="20"/>
      <c r="FRI87" s="20"/>
      <c r="FRJ87" s="20"/>
      <c r="FRK87" s="20"/>
      <c r="FRL87" s="20"/>
      <c r="FRM87" s="20"/>
      <c r="FRN87" s="20"/>
      <c r="FRO87" s="20"/>
      <c r="FRP87" s="20"/>
      <c r="FRQ87" s="35"/>
      <c r="FRR87" s="31"/>
      <c r="FRS87" s="32"/>
      <c r="FRV87" s="20"/>
      <c r="FRW87" s="20"/>
      <c r="FRX87" s="20"/>
      <c r="FRY87" s="20"/>
      <c r="FRZ87" s="20"/>
      <c r="FSA87" s="20"/>
      <c r="FSB87" s="20"/>
      <c r="FSC87" s="20"/>
      <c r="FSD87" s="20"/>
      <c r="FSE87" s="20"/>
      <c r="FSF87" s="20"/>
      <c r="FSG87" s="20"/>
      <c r="FSH87" s="35"/>
      <c r="FSI87" s="31"/>
      <c r="FSJ87" s="32"/>
      <c r="FSM87" s="20"/>
      <c r="FSN87" s="20"/>
      <c r="FSO87" s="20"/>
      <c r="FSP87" s="20"/>
      <c r="FSQ87" s="20"/>
      <c r="FSR87" s="20"/>
      <c r="FSS87" s="20"/>
      <c r="FST87" s="20"/>
      <c r="FSU87" s="20"/>
      <c r="FSV87" s="20"/>
      <c r="FSW87" s="20"/>
      <c r="FSX87" s="20"/>
      <c r="FSY87" s="35"/>
      <c r="FSZ87" s="31"/>
      <c r="FTA87" s="32"/>
      <c r="FTD87" s="20"/>
      <c r="FTE87" s="20"/>
      <c r="FTF87" s="20"/>
      <c r="FTG87" s="20"/>
      <c r="FTH87" s="20"/>
      <c r="FTI87" s="20"/>
      <c r="FTJ87" s="20"/>
      <c r="FTK87" s="20"/>
      <c r="FTL87" s="20"/>
      <c r="FTM87" s="20"/>
      <c r="FTN87" s="20"/>
      <c r="FTO87" s="20"/>
      <c r="FTP87" s="35"/>
      <c r="FTQ87" s="31"/>
      <c r="FTR87" s="32"/>
      <c r="FTU87" s="20"/>
      <c r="FTV87" s="20"/>
      <c r="FTW87" s="20"/>
      <c r="FTX87" s="20"/>
      <c r="FTY87" s="20"/>
      <c r="FTZ87" s="20"/>
      <c r="FUA87" s="20"/>
      <c r="FUB87" s="20"/>
      <c r="FUC87" s="20"/>
      <c r="FUD87" s="20"/>
      <c r="FUE87" s="20"/>
      <c r="FUF87" s="20"/>
      <c r="FUG87" s="35"/>
      <c r="FUH87" s="31"/>
      <c r="FUI87" s="32"/>
      <c r="FUL87" s="20"/>
      <c r="FUM87" s="20"/>
      <c r="FUN87" s="20"/>
      <c r="FUO87" s="20"/>
      <c r="FUP87" s="20"/>
      <c r="FUQ87" s="20"/>
      <c r="FUR87" s="20"/>
      <c r="FUS87" s="20"/>
      <c r="FUT87" s="20"/>
      <c r="FUU87" s="20"/>
      <c r="FUV87" s="20"/>
      <c r="FUW87" s="20"/>
      <c r="FUX87" s="35"/>
      <c r="FUY87" s="31"/>
      <c r="FUZ87" s="32"/>
      <c r="FVC87" s="20"/>
      <c r="FVD87" s="20"/>
      <c r="FVE87" s="20"/>
      <c r="FVF87" s="20"/>
      <c r="FVG87" s="20"/>
      <c r="FVH87" s="20"/>
      <c r="FVI87" s="20"/>
      <c r="FVJ87" s="20"/>
      <c r="FVK87" s="20"/>
      <c r="FVL87" s="20"/>
      <c r="FVM87" s="20"/>
      <c r="FVN87" s="20"/>
      <c r="FVO87" s="35"/>
      <c r="FVP87" s="31"/>
      <c r="FVQ87" s="32"/>
      <c r="FVT87" s="20"/>
      <c r="FVU87" s="20"/>
      <c r="FVV87" s="20"/>
      <c r="FVW87" s="20"/>
      <c r="FVX87" s="20"/>
      <c r="FVY87" s="20"/>
      <c r="FVZ87" s="20"/>
      <c r="FWA87" s="20"/>
      <c r="FWB87" s="20"/>
      <c r="FWC87" s="20"/>
      <c r="FWD87" s="20"/>
      <c r="FWE87" s="20"/>
      <c r="FWF87" s="35"/>
      <c r="FWG87" s="31"/>
      <c r="FWH87" s="32"/>
      <c r="FWK87" s="20"/>
      <c r="FWL87" s="20"/>
      <c r="FWM87" s="20"/>
      <c r="FWN87" s="20"/>
      <c r="FWO87" s="20"/>
      <c r="FWP87" s="20"/>
      <c r="FWQ87" s="20"/>
      <c r="FWR87" s="20"/>
      <c r="FWS87" s="20"/>
      <c r="FWT87" s="20"/>
      <c r="FWU87" s="20"/>
      <c r="FWV87" s="20"/>
      <c r="FWW87" s="35"/>
      <c r="FWX87" s="31"/>
      <c r="FWY87" s="32"/>
      <c r="FXB87" s="20"/>
      <c r="FXC87" s="20"/>
      <c r="FXD87" s="20"/>
      <c r="FXE87" s="20"/>
      <c r="FXF87" s="20"/>
      <c r="FXG87" s="20"/>
      <c r="FXH87" s="20"/>
      <c r="FXI87" s="20"/>
      <c r="FXJ87" s="20"/>
      <c r="FXK87" s="20"/>
      <c r="FXL87" s="20"/>
      <c r="FXM87" s="20"/>
      <c r="FXN87" s="35"/>
      <c r="FXO87" s="31"/>
      <c r="FXP87" s="32"/>
      <c r="FXS87" s="20"/>
      <c r="FXT87" s="20"/>
      <c r="FXU87" s="20"/>
      <c r="FXV87" s="20"/>
      <c r="FXW87" s="20"/>
      <c r="FXX87" s="20"/>
      <c r="FXY87" s="20"/>
      <c r="FXZ87" s="20"/>
      <c r="FYA87" s="20"/>
      <c r="FYB87" s="20"/>
      <c r="FYC87" s="20"/>
      <c r="FYD87" s="20"/>
      <c r="FYE87" s="35"/>
      <c r="FYF87" s="31"/>
      <c r="FYG87" s="32"/>
      <c r="FYJ87" s="20"/>
      <c r="FYK87" s="20"/>
      <c r="FYL87" s="20"/>
      <c r="FYM87" s="20"/>
      <c r="FYN87" s="20"/>
      <c r="FYO87" s="20"/>
      <c r="FYP87" s="20"/>
      <c r="FYQ87" s="20"/>
      <c r="FYR87" s="20"/>
      <c r="FYS87" s="20"/>
      <c r="FYT87" s="20"/>
      <c r="FYU87" s="20"/>
      <c r="FYV87" s="35"/>
      <c r="FYW87" s="31"/>
      <c r="FYX87" s="32"/>
      <c r="FZA87" s="20"/>
      <c r="FZB87" s="20"/>
      <c r="FZC87" s="20"/>
      <c r="FZD87" s="20"/>
      <c r="FZE87" s="20"/>
      <c r="FZF87" s="20"/>
      <c r="FZG87" s="20"/>
      <c r="FZH87" s="20"/>
      <c r="FZI87" s="20"/>
      <c r="FZJ87" s="20"/>
      <c r="FZK87" s="20"/>
      <c r="FZL87" s="20"/>
      <c r="FZM87" s="35"/>
      <c r="FZN87" s="31"/>
      <c r="FZO87" s="32"/>
      <c r="FZR87" s="20"/>
      <c r="FZS87" s="20"/>
      <c r="FZT87" s="20"/>
      <c r="FZU87" s="20"/>
      <c r="FZV87" s="20"/>
      <c r="FZW87" s="20"/>
      <c r="FZX87" s="20"/>
      <c r="FZY87" s="20"/>
      <c r="FZZ87" s="20"/>
      <c r="GAA87" s="20"/>
      <c r="GAB87" s="20"/>
      <c r="GAC87" s="20"/>
      <c r="GAD87" s="35"/>
      <c r="GAE87" s="31"/>
      <c r="GAF87" s="32"/>
      <c r="GAI87" s="20"/>
      <c r="GAJ87" s="20"/>
      <c r="GAK87" s="20"/>
      <c r="GAL87" s="20"/>
      <c r="GAM87" s="20"/>
      <c r="GAN87" s="20"/>
      <c r="GAO87" s="20"/>
      <c r="GAP87" s="20"/>
      <c r="GAQ87" s="20"/>
      <c r="GAR87" s="20"/>
      <c r="GAS87" s="20"/>
      <c r="GAT87" s="20"/>
      <c r="GAU87" s="35"/>
      <c r="GAV87" s="31"/>
      <c r="GAW87" s="32"/>
      <c r="GAZ87" s="20"/>
      <c r="GBA87" s="20"/>
      <c r="GBB87" s="20"/>
      <c r="GBC87" s="20"/>
      <c r="GBD87" s="20"/>
      <c r="GBE87" s="20"/>
      <c r="GBF87" s="20"/>
      <c r="GBG87" s="20"/>
      <c r="GBH87" s="20"/>
      <c r="GBI87" s="20"/>
      <c r="GBJ87" s="20"/>
      <c r="GBK87" s="20"/>
      <c r="GBL87" s="35"/>
      <c r="GBM87" s="31"/>
      <c r="GBN87" s="32"/>
      <c r="GBQ87" s="20"/>
      <c r="GBR87" s="20"/>
      <c r="GBS87" s="20"/>
      <c r="GBT87" s="20"/>
      <c r="GBU87" s="20"/>
      <c r="GBV87" s="20"/>
      <c r="GBW87" s="20"/>
      <c r="GBX87" s="20"/>
      <c r="GBY87" s="20"/>
      <c r="GBZ87" s="20"/>
      <c r="GCA87" s="20"/>
      <c r="GCB87" s="20"/>
      <c r="GCC87" s="35"/>
      <c r="GCD87" s="31"/>
      <c r="GCE87" s="32"/>
      <c r="GCH87" s="20"/>
      <c r="GCI87" s="20"/>
      <c r="GCJ87" s="20"/>
      <c r="GCK87" s="20"/>
      <c r="GCL87" s="20"/>
      <c r="GCM87" s="20"/>
      <c r="GCN87" s="20"/>
      <c r="GCO87" s="20"/>
      <c r="GCP87" s="20"/>
      <c r="GCQ87" s="20"/>
      <c r="GCR87" s="20"/>
      <c r="GCS87" s="20"/>
      <c r="GCT87" s="35"/>
      <c r="GCU87" s="31"/>
      <c r="GCV87" s="32"/>
      <c r="GCY87" s="20"/>
      <c r="GCZ87" s="20"/>
      <c r="GDA87" s="20"/>
      <c r="GDB87" s="20"/>
      <c r="GDC87" s="20"/>
      <c r="GDD87" s="20"/>
      <c r="GDE87" s="20"/>
      <c r="GDF87" s="20"/>
      <c r="GDG87" s="20"/>
      <c r="GDH87" s="20"/>
      <c r="GDI87" s="20"/>
      <c r="GDJ87" s="20"/>
      <c r="GDK87" s="35"/>
      <c r="GDL87" s="31"/>
      <c r="GDM87" s="32"/>
      <c r="GDP87" s="20"/>
      <c r="GDQ87" s="20"/>
      <c r="GDR87" s="20"/>
      <c r="GDS87" s="20"/>
      <c r="GDT87" s="20"/>
      <c r="GDU87" s="20"/>
      <c r="GDV87" s="20"/>
      <c r="GDW87" s="20"/>
      <c r="GDX87" s="20"/>
      <c r="GDY87" s="20"/>
      <c r="GDZ87" s="20"/>
      <c r="GEA87" s="20"/>
      <c r="GEB87" s="35"/>
      <c r="GEC87" s="31"/>
      <c r="GED87" s="32"/>
      <c r="GEG87" s="20"/>
      <c r="GEH87" s="20"/>
      <c r="GEI87" s="20"/>
      <c r="GEJ87" s="20"/>
      <c r="GEK87" s="20"/>
      <c r="GEL87" s="20"/>
      <c r="GEM87" s="20"/>
      <c r="GEN87" s="20"/>
      <c r="GEO87" s="20"/>
      <c r="GEP87" s="20"/>
      <c r="GEQ87" s="20"/>
      <c r="GER87" s="20"/>
      <c r="GES87" s="35"/>
      <c r="GET87" s="31"/>
      <c r="GEU87" s="32"/>
      <c r="GEX87" s="20"/>
      <c r="GEY87" s="20"/>
      <c r="GEZ87" s="20"/>
      <c r="GFA87" s="20"/>
      <c r="GFB87" s="20"/>
      <c r="GFC87" s="20"/>
      <c r="GFD87" s="20"/>
      <c r="GFE87" s="20"/>
      <c r="GFF87" s="20"/>
      <c r="GFG87" s="20"/>
      <c r="GFH87" s="20"/>
      <c r="GFI87" s="20"/>
      <c r="GFJ87" s="35"/>
      <c r="GFK87" s="31"/>
      <c r="GFL87" s="32"/>
      <c r="GFO87" s="20"/>
      <c r="GFP87" s="20"/>
      <c r="GFQ87" s="20"/>
      <c r="GFR87" s="20"/>
      <c r="GFS87" s="20"/>
      <c r="GFT87" s="20"/>
      <c r="GFU87" s="20"/>
      <c r="GFV87" s="20"/>
      <c r="GFW87" s="20"/>
      <c r="GFX87" s="20"/>
      <c r="GFY87" s="20"/>
      <c r="GFZ87" s="20"/>
      <c r="GGA87" s="35"/>
      <c r="GGB87" s="31"/>
      <c r="GGC87" s="32"/>
      <c r="GGF87" s="20"/>
      <c r="GGG87" s="20"/>
      <c r="GGH87" s="20"/>
      <c r="GGI87" s="20"/>
      <c r="GGJ87" s="20"/>
      <c r="GGK87" s="20"/>
      <c r="GGL87" s="20"/>
      <c r="GGM87" s="20"/>
      <c r="GGN87" s="20"/>
      <c r="GGO87" s="20"/>
      <c r="GGP87" s="20"/>
      <c r="GGQ87" s="20"/>
      <c r="GGR87" s="35"/>
      <c r="GGS87" s="31"/>
      <c r="GGT87" s="32"/>
      <c r="GGW87" s="20"/>
      <c r="GGX87" s="20"/>
      <c r="GGY87" s="20"/>
      <c r="GGZ87" s="20"/>
      <c r="GHA87" s="20"/>
      <c r="GHB87" s="20"/>
      <c r="GHC87" s="20"/>
      <c r="GHD87" s="20"/>
      <c r="GHE87" s="20"/>
      <c r="GHF87" s="20"/>
      <c r="GHG87" s="20"/>
      <c r="GHH87" s="20"/>
      <c r="GHI87" s="35"/>
      <c r="GHJ87" s="31"/>
      <c r="GHK87" s="32"/>
      <c r="GHN87" s="20"/>
      <c r="GHO87" s="20"/>
      <c r="GHP87" s="20"/>
      <c r="GHQ87" s="20"/>
      <c r="GHR87" s="20"/>
      <c r="GHS87" s="20"/>
      <c r="GHT87" s="20"/>
      <c r="GHU87" s="20"/>
      <c r="GHV87" s="20"/>
      <c r="GHW87" s="20"/>
      <c r="GHX87" s="20"/>
      <c r="GHY87" s="20"/>
      <c r="GHZ87" s="35"/>
      <c r="GIA87" s="31"/>
      <c r="GIB87" s="32"/>
      <c r="GIE87" s="20"/>
      <c r="GIF87" s="20"/>
      <c r="GIG87" s="20"/>
      <c r="GIH87" s="20"/>
      <c r="GII87" s="20"/>
      <c r="GIJ87" s="20"/>
      <c r="GIK87" s="20"/>
      <c r="GIL87" s="20"/>
      <c r="GIM87" s="20"/>
      <c r="GIN87" s="20"/>
      <c r="GIO87" s="20"/>
      <c r="GIP87" s="20"/>
      <c r="GIQ87" s="35"/>
      <c r="GIR87" s="31"/>
      <c r="GIS87" s="32"/>
      <c r="GIV87" s="20"/>
      <c r="GIW87" s="20"/>
      <c r="GIX87" s="20"/>
      <c r="GIY87" s="20"/>
      <c r="GIZ87" s="20"/>
      <c r="GJA87" s="20"/>
      <c r="GJB87" s="20"/>
      <c r="GJC87" s="20"/>
      <c r="GJD87" s="20"/>
      <c r="GJE87" s="20"/>
      <c r="GJF87" s="20"/>
      <c r="GJG87" s="20"/>
      <c r="GJH87" s="35"/>
      <c r="GJI87" s="31"/>
      <c r="GJJ87" s="32"/>
      <c r="GJM87" s="20"/>
      <c r="GJN87" s="20"/>
      <c r="GJO87" s="20"/>
      <c r="GJP87" s="20"/>
      <c r="GJQ87" s="20"/>
      <c r="GJR87" s="20"/>
      <c r="GJS87" s="20"/>
      <c r="GJT87" s="20"/>
      <c r="GJU87" s="20"/>
      <c r="GJV87" s="20"/>
      <c r="GJW87" s="20"/>
      <c r="GJX87" s="20"/>
      <c r="GJY87" s="35"/>
      <c r="GJZ87" s="31"/>
      <c r="GKA87" s="32"/>
      <c r="GKD87" s="20"/>
      <c r="GKE87" s="20"/>
      <c r="GKF87" s="20"/>
      <c r="GKG87" s="20"/>
      <c r="GKH87" s="20"/>
      <c r="GKI87" s="20"/>
      <c r="GKJ87" s="20"/>
      <c r="GKK87" s="20"/>
      <c r="GKL87" s="20"/>
      <c r="GKM87" s="20"/>
      <c r="GKN87" s="20"/>
      <c r="GKO87" s="20"/>
      <c r="GKP87" s="35"/>
      <c r="GKQ87" s="31"/>
      <c r="GKR87" s="32"/>
      <c r="GKU87" s="20"/>
      <c r="GKV87" s="20"/>
      <c r="GKW87" s="20"/>
      <c r="GKX87" s="20"/>
      <c r="GKY87" s="20"/>
      <c r="GKZ87" s="20"/>
      <c r="GLA87" s="20"/>
      <c r="GLB87" s="20"/>
      <c r="GLC87" s="20"/>
      <c r="GLD87" s="20"/>
      <c r="GLE87" s="20"/>
      <c r="GLF87" s="20"/>
      <c r="GLG87" s="35"/>
      <c r="GLH87" s="31"/>
      <c r="GLI87" s="32"/>
      <c r="GLL87" s="20"/>
      <c r="GLM87" s="20"/>
      <c r="GLN87" s="20"/>
      <c r="GLO87" s="20"/>
      <c r="GLP87" s="20"/>
      <c r="GLQ87" s="20"/>
      <c r="GLR87" s="20"/>
      <c r="GLS87" s="20"/>
      <c r="GLT87" s="20"/>
      <c r="GLU87" s="20"/>
      <c r="GLV87" s="20"/>
      <c r="GLW87" s="20"/>
      <c r="GLX87" s="35"/>
      <c r="GLY87" s="31"/>
      <c r="GLZ87" s="32"/>
      <c r="GMC87" s="20"/>
      <c r="GMD87" s="20"/>
      <c r="GME87" s="20"/>
      <c r="GMF87" s="20"/>
      <c r="GMG87" s="20"/>
      <c r="GMH87" s="20"/>
      <c r="GMI87" s="20"/>
      <c r="GMJ87" s="20"/>
      <c r="GMK87" s="20"/>
      <c r="GML87" s="20"/>
      <c r="GMM87" s="20"/>
      <c r="GMN87" s="20"/>
      <c r="GMO87" s="35"/>
      <c r="GMP87" s="31"/>
      <c r="GMQ87" s="32"/>
      <c r="GMT87" s="20"/>
      <c r="GMU87" s="20"/>
      <c r="GMV87" s="20"/>
      <c r="GMW87" s="20"/>
      <c r="GMX87" s="20"/>
      <c r="GMY87" s="20"/>
      <c r="GMZ87" s="20"/>
      <c r="GNA87" s="20"/>
      <c r="GNB87" s="20"/>
      <c r="GNC87" s="20"/>
      <c r="GND87" s="20"/>
      <c r="GNE87" s="20"/>
      <c r="GNF87" s="35"/>
      <c r="GNG87" s="31"/>
      <c r="GNH87" s="32"/>
      <c r="GNK87" s="20"/>
      <c r="GNL87" s="20"/>
      <c r="GNM87" s="20"/>
      <c r="GNN87" s="20"/>
      <c r="GNO87" s="20"/>
      <c r="GNP87" s="20"/>
      <c r="GNQ87" s="20"/>
      <c r="GNR87" s="20"/>
      <c r="GNS87" s="20"/>
      <c r="GNT87" s="20"/>
      <c r="GNU87" s="20"/>
      <c r="GNV87" s="20"/>
      <c r="GNW87" s="35"/>
      <c r="GNX87" s="31"/>
      <c r="GNY87" s="32"/>
      <c r="GOB87" s="20"/>
      <c r="GOC87" s="20"/>
      <c r="GOD87" s="20"/>
      <c r="GOE87" s="20"/>
      <c r="GOF87" s="20"/>
      <c r="GOG87" s="20"/>
      <c r="GOH87" s="20"/>
      <c r="GOI87" s="20"/>
      <c r="GOJ87" s="20"/>
      <c r="GOK87" s="20"/>
      <c r="GOL87" s="20"/>
      <c r="GOM87" s="20"/>
      <c r="GON87" s="35"/>
      <c r="GOO87" s="31"/>
      <c r="GOP87" s="32"/>
      <c r="GOS87" s="20"/>
      <c r="GOT87" s="20"/>
      <c r="GOU87" s="20"/>
      <c r="GOV87" s="20"/>
      <c r="GOW87" s="20"/>
      <c r="GOX87" s="20"/>
      <c r="GOY87" s="20"/>
      <c r="GOZ87" s="20"/>
      <c r="GPA87" s="20"/>
      <c r="GPB87" s="20"/>
      <c r="GPC87" s="20"/>
      <c r="GPD87" s="20"/>
      <c r="GPE87" s="35"/>
      <c r="GPF87" s="31"/>
      <c r="GPG87" s="32"/>
      <c r="GPJ87" s="20"/>
      <c r="GPK87" s="20"/>
      <c r="GPL87" s="20"/>
      <c r="GPM87" s="20"/>
      <c r="GPN87" s="20"/>
      <c r="GPO87" s="20"/>
      <c r="GPP87" s="20"/>
      <c r="GPQ87" s="20"/>
      <c r="GPR87" s="20"/>
      <c r="GPS87" s="20"/>
      <c r="GPT87" s="20"/>
      <c r="GPU87" s="20"/>
      <c r="GPV87" s="35"/>
      <c r="GPW87" s="31"/>
      <c r="GPX87" s="32"/>
      <c r="GQA87" s="20"/>
      <c r="GQB87" s="20"/>
      <c r="GQC87" s="20"/>
      <c r="GQD87" s="20"/>
      <c r="GQE87" s="20"/>
      <c r="GQF87" s="20"/>
      <c r="GQG87" s="20"/>
      <c r="GQH87" s="20"/>
      <c r="GQI87" s="20"/>
      <c r="GQJ87" s="20"/>
      <c r="GQK87" s="20"/>
      <c r="GQL87" s="20"/>
      <c r="GQM87" s="35"/>
      <c r="GQN87" s="31"/>
      <c r="GQO87" s="32"/>
      <c r="GQR87" s="20"/>
      <c r="GQS87" s="20"/>
      <c r="GQT87" s="20"/>
      <c r="GQU87" s="20"/>
      <c r="GQV87" s="20"/>
      <c r="GQW87" s="20"/>
      <c r="GQX87" s="20"/>
      <c r="GQY87" s="20"/>
      <c r="GQZ87" s="20"/>
      <c r="GRA87" s="20"/>
      <c r="GRB87" s="20"/>
      <c r="GRC87" s="20"/>
      <c r="GRD87" s="35"/>
      <c r="GRE87" s="31"/>
      <c r="GRF87" s="32"/>
      <c r="GRI87" s="20"/>
      <c r="GRJ87" s="20"/>
      <c r="GRK87" s="20"/>
      <c r="GRL87" s="20"/>
      <c r="GRM87" s="20"/>
      <c r="GRN87" s="20"/>
      <c r="GRO87" s="20"/>
      <c r="GRP87" s="20"/>
      <c r="GRQ87" s="20"/>
      <c r="GRR87" s="20"/>
      <c r="GRS87" s="20"/>
      <c r="GRT87" s="20"/>
      <c r="GRU87" s="35"/>
      <c r="GRV87" s="31"/>
      <c r="GRW87" s="32"/>
      <c r="GRZ87" s="20"/>
      <c r="GSA87" s="20"/>
      <c r="GSB87" s="20"/>
      <c r="GSC87" s="20"/>
      <c r="GSD87" s="20"/>
      <c r="GSE87" s="20"/>
      <c r="GSF87" s="20"/>
      <c r="GSG87" s="20"/>
      <c r="GSH87" s="20"/>
      <c r="GSI87" s="20"/>
      <c r="GSJ87" s="20"/>
      <c r="GSK87" s="20"/>
      <c r="GSL87" s="35"/>
      <c r="GSM87" s="31"/>
      <c r="GSN87" s="32"/>
      <c r="GSQ87" s="20"/>
      <c r="GSR87" s="20"/>
      <c r="GSS87" s="20"/>
      <c r="GST87" s="20"/>
      <c r="GSU87" s="20"/>
      <c r="GSV87" s="20"/>
      <c r="GSW87" s="20"/>
      <c r="GSX87" s="20"/>
      <c r="GSY87" s="20"/>
      <c r="GSZ87" s="20"/>
      <c r="GTA87" s="20"/>
      <c r="GTB87" s="20"/>
      <c r="GTC87" s="35"/>
      <c r="GTD87" s="31"/>
      <c r="GTE87" s="32"/>
      <c r="GTH87" s="20"/>
      <c r="GTI87" s="20"/>
      <c r="GTJ87" s="20"/>
      <c r="GTK87" s="20"/>
      <c r="GTL87" s="20"/>
      <c r="GTM87" s="20"/>
      <c r="GTN87" s="20"/>
      <c r="GTO87" s="20"/>
      <c r="GTP87" s="20"/>
      <c r="GTQ87" s="20"/>
      <c r="GTR87" s="20"/>
      <c r="GTS87" s="20"/>
      <c r="GTT87" s="35"/>
      <c r="GTU87" s="31"/>
      <c r="GTV87" s="32"/>
      <c r="GTY87" s="20"/>
      <c r="GTZ87" s="20"/>
      <c r="GUA87" s="20"/>
      <c r="GUB87" s="20"/>
      <c r="GUC87" s="20"/>
      <c r="GUD87" s="20"/>
      <c r="GUE87" s="20"/>
      <c r="GUF87" s="20"/>
      <c r="GUG87" s="20"/>
      <c r="GUH87" s="20"/>
      <c r="GUI87" s="20"/>
      <c r="GUJ87" s="20"/>
      <c r="GUK87" s="35"/>
      <c r="GUL87" s="31"/>
      <c r="GUM87" s="32"/>
      <c r="GUP87" s="20"/>
      <c r="GUQ87" s="20"/>
      <c r="GUR87" s="20"/>
      <c r="GUS87" s="20"/>
      <c r="GUT87" s="20"/>
      <c r="GUU87" s="20"/>
      <c r="GUV87" s="20"/>
      <c r="GUW87" s="20"/>
      <c r="GUX87" s="20"/>
      <c r="GUY87" s="20"/>
      <c r="GUZ87" s="20"/>
      <c r="GVA87" s="20"/>
      <c r="GVB87" s="35"/>
      <c r="GVC87" s="31"/>
      <c r="GVD87" s="32"/>
      <c r="GVG87" s="20"/>
      <c r="GVH87" s="20"/>
      <c r="GVI87" s="20"/>
      <c r="GVJ87" s="20"/>
      <c r="GVK87" s="20"/>
      <c r="GVL87" s="20"/>
      <c r="GVM87" s="20"/>
      <c r="GVN87" s="20"/>
      <c r="GVO87" s="20"/>
      <c r="GVP87" s="20"/>
      <c r="GVQ87" s="20"/>
      <c r="GVR87" s="20"/>
      <c r="GVS87" s="35"/>
      <c r="GVT87" s="31"/>
      <c r="GVU87" s="32"/>
      <c r="GVX87" s="20"/>
      <c r="GVY87" s="20"/>
      <c r="GVZ87" s="20"/>
      <c r="GWA87" s="20"/>
      <c r="GWB87" s="20"/>
      <c r="GWC87" s="20"/>
      <c r="GWD87" s="20"/>
      <c r="GWE87" s="20"/>
      <c r="GWF87" s="20"/>
      <c r="GWG87" s="20"/>
      <c r="GWH87" s="20"/>
      <c r="GWI87" s="20"/>
      <c r="GWJ87" s="35"/>
      <c r="GWK87" s="31"/>
      <c r="GWL87" s="32"/>
      <c r="GWO87" s="20"/>
      <c r="GWP87" s="20"/>
      <c r="GWQ87" s="20"/>
      <c r="GWR87" s="20"/>
      <c r="GWS87" s="20"/>
      <c r="GWT87" s="20"/>
      <c r="GWU87" s="20"/>
      <c r="GWV87" s="20"/>
      <c r="GWW87" s="20"/>
      <c r="GWX87" s="20"/>
      <c r="GWY87" s="20"/>
      <c r="GWZ87" s="20"/>
      <c r="GXA87" s="35"/>
      <c r="GXB87" s="31"/>
      <c r="GXC87" s="32"/>
      <c r="GXF87" s="20"/>
      <c r="GXG87" s="20"/>
      <c r="GXH87" s="20"/>
      <c r="GXI87" s="20"/>
      <c r="GXJ87" s="20"/>
      <c r="GXK87" s="20"/>
      <c r="GXL87" s="20"/>
      <c r="GXM87" s="20"/>
      <c r="GXN87" s="20"/>
      <c r="GXO87" s="20"/>
      <c r="GXP87" s="20"/>
      <c r="GXQ87" s="20"/>
      <c r="GXR87" s="35"/>
      <c r="GXS87" s="31"/>
      <c r="GXT87" s="32"/>
      <c r="GXW87" s="20"/>
      <c r="GXX87" s="20"/>
      <c r="GXY87" s="20"/>
      <c r="GXZ87" s="20"/>
      <c r="GYA87" s="20"/>
      <c r="GYB87" s="20"/>
      <c r="GYC87" s="20"/>
      <c r="GYD87" s="20"/>
      <c r="GYE87" s="20"/>
      <c r="GYF87" s="20"/>
      <c r="GYG87" s="20"/>
      <c r="GYH87" s="20"/>
      <c r="GYI87" s="35"/>
      <c r="GYJ87" s="31"/>
      <c r="GYK87" s="32"/>
      <c r="GYN87" s="20"/>
      <c r="GYO87" s="20"/>
      <c r="GYP87" s="20"/>
      <c r="GYQ87" s="20"/>
      <c r="GYR87" s="20"/>
      <c r="GYS87" s="20"/>
      <c r="GYT87" s="20"/>
      <c r="GYU87" s="20"/>
      <c r="GYV87" s="20"/>
      <c r="GYW87" s="20"/>
      <c r="GYX87" s="20"/>
      <c r="GYY87" s="20"/>
      <c r="GYZ87" s="35"/>
      <c r="GZA87" s="31"/>
      <c r="GZB87" s="32"/>
      <c r="GZE87" s="20"/>
      <c r="GZF87" s="20"/>
      <c r="GZG87" s="20"/>
      <c r="GZH87" s="20"/>
      <c r="GZI87" s="20"/>
      <c r="GZJ87" s="20"/>
      <c r="GZK87" s="20"/>
      <c r="GZL87" s="20"/>
      <c r="GZM87" s="20"/>
      <c r="GZN87" s="20"/>
      <c r="GZO87" s="20"/>
      <c r="GZP87" s="20"/>
      <c r="GZQ87" s="35"/>
      <c r="GZR87" s="31"/>
      <c r="GZS87" s="32"/>
      <c r="GZV87" s="20"/>
      <c r="GZW87" s="20"/>
      <c r="GZX87" s="20"/>
      <c r="GZY87" s="20"/>
      <c r="GZZ87" s="20"/>
      <c r="HAA87" s="20"/>
      <c r="HAB87" s="20"/>
      <c r="HAC87" s="20"/>
      <c r="HAD87" s="20"/>
      <c r="HAE87" s="20"/>
      <c r="HAF87" s="20"/>
      <c r="HAG87" s="20"/>
      <c r="HAH87" s="35"/>
      <c r="HAI87" s="31"/>
      <c r="HAJ87" s="32"/>
      <c r="HAM87" s="20"/>
      <c r="HAN87" s="20"/>
      <c r="HAO87" s="20"/>
      <c r="HAP87" s="20"/>
      <c r="HAQ87" s="20"/>
      <c r="HAR87" s="20"/>
      <c r="HAS87" s="20"/>
      <c r="HAT87" s="20"/>
      <c r="HAU87" s="20"/>
      <c r="HAV87" s="20"/>
      <c r="HAW87" s="20"/>
      <c r="HAX87" s="20"/>
      <c r="HAY87" s="35"/>
      <c r="HAZ87" s="31"/>
      <c r="HBA87" s="32"/>
      <c r="HBD87" s="20"/>
      <c r="HBE87" s="20"/>
      <c r="HBF87" s="20"/>
      <c r="HBG87" s="20"/>
      <c r="HBH87" s="20"/>
      <c r="HBI87" s="20"/>
      <c r="HBJ87" s="20"/>
      <c r="HBK87" s="20"/>
      <c r="HBL87" s="20"/>
      <c r="HBM87" s="20"/>
      <c r="HBN87" s="20"/>
      <c r="HBO87" s="20"/>
      <c r="HBP87" s="35"/>
      <c r="HBQ87" s="31"/>
      <c r="HBR87" s="32"/>
      <c r="HBU87" s="20"/>
      <c r="HBV87" s="20"/>
      <c r="HBW87" s="20"/>
      <c r="HBX87" s="20"/>
      <c r="HBY87" s="20"/>
      <c r="HBZ87" s="20"/>
      <c r="HCA87" s="20"/>
      <c r="HCB87" s="20"/>
      <c r="HCC87" s="20"/>
      <c r="HCD87" s="20"/>
      <c r="HCE87" s="20"/>
      <c r="HCF87" s="20"/>
      <c r="HCG87" s="35"/>
      <c r="HCH87" s="31"/>
      <c r="HCI87" s="32"/>
      <c r="HCL87" s="20"/>
      <c r="HCM87" s="20"/>
      <c r="HCN87" s="20"/>
      <c r="HCO87" s="20"/>
      <c r="HCP87" s="20"/>
      <c r="HCQ87" s="20"/>
      <c r="HCR87" s="20"/>
      <c r="HCS87" s="20"/>
      <c r="HCT87" s="20"/>
      <c r="HCU87" s="20"/>
      <c r="HCV87" s="20"/>
      <c r="HCW87" s="20"/>
      <c r="HCX87" s="35"/>
      <c r="HCY87" s="31"/>
      <c r="HCZ87" s="32"/>
      <c r="HDC87" s="20"/>
      <c r="HDD87" s="20"/>
      <c r="HDE87" s="20"/>
      <c r="HDF87" s="20"/>
      <c r="HDG87" s="20"/>
      <c r="HDH87" s="20"/>
      <c r="HDI87" s="20"/>
      <c r="HDJ87" s="20"/>
      <c r="HDK87" s="20"/>
      <c r="HDL87" s="20"/>
      <c r="HDM87" s="20"/>
      <c r="HDN87" s="20"/>
      <c r="HDO87" s="35"/>
      <c r="HDP87" s="31"/>
      <c r="HDQ87" s="32"/>
      <c r="HDT87" s="20"/>
      <c r="HDU87" s="20"/>
      <c r="HDV87" s="20"/>
      <c r="HDW87" s="20"/>
      <c r="HDX87" s="20"/>
      <c r="HDY87" s="20"/>
      <c r="HDZ87" s="20"/>
      <c r="HEA87" s="20"/>
      <c r="HEB87" s="20"/>
      <c r="HEC87" s="20"/>
      <c r="HED87" s="20"/>
      <c r="HEE87" s="20"/>
      <c r="HEF87" s="35"/>
      <c r="HEG87" s="31"/>
      <c r="HEH87" s="32"/>
      <c r="HEK87" s="20"/>
      <c r="HEL87" s="20"/>
      <c r="HEM87" s="20"/>
      <c r="HEN87" s="20"/>
      <c r="HEO87" s="20"/>
      <c r="HEP87" s="20"/>
      <c r="HEQ87" s="20"/>
      <c r="HER87" s="20"/>
      <c r="HES87" s="20"/>
      <c r="HET87" s="20"/>
      <c r="HEU87" s="20"/>
      <c r="HEV87" s="20"/>
      <c r="HEW87" s="35"/>
      <c r="HEX87" s="31"/>
      <c r="HEY87" s="32"/>
      <c r="HFB87" s="20"/>
      <c r="HFC87" s="20"/>
      <c r="HFD87" s="20"/>
      <c r="HFE87" s="20"/>
      <c r="HFF87" s="20"/>
      <c r="HFG87" s="20"/>
      <c r="HFH87" s="20"/>
      <c r="HFI87" s="20"/>
      <c r="HFJ87" s="20"/>
      <c r="HFK87" s="20"/>
      <c r="HFL87" s="20"/>
      <c r="HFM87" s="20"/>
      <c r="HFN87" s="35"/>
      <c r="HFO87" s="31"/>
      <c r="HFP87" s="32"/>
      <c r="HFS87" s="20"/>
      <c r="HFT87" s="20"/>
      <c r="HFU87" s="20"/>
      <c r="HFV87" s="20"/>
      <c r="HFW87" s="20"/>
      <c r="HFX87" s="20"/>
      <c r="HFY87" s="20"/>
      <c r="HFZ87" s="20"/>
      <c r="HGA87" s="20"/>
      <c r="HGB87" s="20"/>
      <c r="HGC87" s="20"/>
      <c r="HGD87" s="20"/>
      <c r="HGE87" s="35"/>
      <c r="HGF87" s="31"/>
      <c r="HGG87" s="32"/>
      <c r="HGJ87" s="20"/>
      <c r="HGK87" s="20"/>
      <c r="HGL87" s="20"/>
      <c r="HGM87" s="20"/>
      <c r="HGN87" s="20"/>
      <c r="HGO87" s="20"/>
      <c r="HGP87" s="20"/>
      <c r="HGQ87" s="20"/>
      <c r="HGR87" s="20"/>
      <c r="HGS87" s="20"/>
      <c r="HGT87" s="20"/>
      <c r="HGU87" s="20"/>
      <c r="HGV87" s="35"/>
      <c r="HGW87" s="31"/>
      <c r="HGX87" s="32"/>
      <c r="HHA87" s="20"/>
      <c r="HHB87" s="20"/>
      <c r="HHC87" s="20"/>
      <c r="HHD87" s="20"/>
      <c r="HHE87" s="20"/>
      <c r="HHF87" s="20"/>
      <c r="HHG87" s="20"/>
      <c r="HHH87" s="20"/>
      <c r="HHI87" s="20"/>
      <c r="HHJ87" s="20"/>
      <c r="HHK87" s="20"/>
      <c r="HHL87" s="20"/>
      <c r="HHM87" s="35"/>
      <c r="HHN87" s="31"/>
      <c r="HHO87" s="32"/>
      <c r="HHR87" s="20"/>
      <c r="HHS87" s="20"/>
      <c r="HHT87" s="20"/>
      <c r="HHU87" s="20"/>
      <c r="HHV87" s="20"/>
      <c r="HHW87" s="20"/>
      <c r="HHX87" s="20"/>
      <c r="HHY87" s="20"/>
      <c r="HHZ87" s="20"/>
      <c r="HIA87" s="20"/>
      <c r="HIB87" s="20"/>
      <c r="HIC87" s="20"/>
      <c r="HID87" s="35"/>
      <c r="HIE87" s="31"/>
      <c r="HIF87" s="32"/>
      <c r="HII87" s="20"/>
      <c r="HIJ87" s="20"/>
      <c r="HIK87" s="20"/>
      <c r="HIL87" s="20"/>
      <c r="HIM87" s="20"/>
      <c r="HIN87" s="20"/>
      <c r="HIO87" s="20"/>
      <c r="HIP87" s="20"/>
      <c r="HIQ87" s="20"/>
      <c r="HIR87" s="20"/>
      <c r="HIS87" s="20"/>
      <c r="HIT87" s="20"/>
      <c r="HIU87" s="35"/>
      <c r="HIV87" s="31"/>
      <c r="HIW87" s="32"/>
      <c r="HIZ87" s="20"/>
      <c r="HJA87" s="20"/>
      <c r="HJB87" s="20"/>
      <c r="HJC87" s="20"/>
      <c r="HJD87" s="20"/>
      <c r="HJE87" s="20"/>
      <c r="HJF87" s="20"/>
      <c r="HJG87" s="20"/>
      <c r="HJH87" s="20"/>
      <c r="HJI87" s="20"/>
      <c r="HJJ87" s="20"/>
      <c r="HJK87" s="20"/>
      <c r="HJL87" s="35"/>
      <c r="HJM87" s="31"/>
      <c r="HJN87" s="32"/>
      <c r="HJQ87" s="20"/>
      <c r="HJR87" s="20"/>
      <c r="HJS87" s="20"/>
      <c r="HJT87" s="20"/>
      <c r="HJU87" s="20"/>
      <c r="HJV87" s="20"/>
      <c r="HJW87" s="20"/>
      <c r="HJX87" s="20"/>
      <c r="HJY87" s="20"/>
      <c r="HJZ87" s="20"/>
      <c r="HKA87" s="20"/>
      <c r="HKB87" s="20"/>
      <c r="HKC87" s="35"/>
      <c r="HKD87" s="31"/>
      <c r="HKE87" s="32"/>
      <c r="HKH87" s="20"/>
      <c r="HKI87" s="20"/>
      <c r="HKJ87" s="20"/>
      <c r="HKK87" s="20"/>
      <c r="HKL87" s="20"/>
      <c r="HKM87" s="20"/>
      <c r="HKN87" s="20"/>
      <c r="HKO87" s="20"/>
      <c r="HKP87" s="20"/>
      <c r="HKQ87" s="20"/>
      <c r="HKR87" s="20"/>
      <c r="HKS87" s="20"/>
      <c r="HKT87" s="35"/>
      <c r="HKU87" s="31"/>
      <c r="HKV87" s="32"/>
      <c r="HKY87" s="20"/>
      <c r="HKZ87" s="20"/>
      <c r="HLA87" s="20"/>
      <c r="HLB87" s="20"/>
      <c r="HLC87" s="20"/>
      <c r="HLD87" s="20"/>
      <c r="HLE87" s="20"/>
      <c r="HLF87" s="20"/>
      <c r="HLG87" s="20"/>
      <c r="HLH87" s="20"/>
      <c r="HLI87" s="20"/>
      <c r="HLJ87" s="20"/>
      <c r="HLK87" s="35"/>
      <c r="HLL87" s="31"/>
      <c r="HLM87" s="32"/>
      <c r="HLP87" s="20"/>
      <c r="HLQ87" s="20"/>
      <c r="HLR87" s="20"/>
      <c r="HLS87" s="20"/>
      <c r="HLT87" s="20"/>
      <c r="HLU87" s="20"/>
      <c r="HLV87" s="20"/>
      <c r="HLW87" s="20"/>
      <c r="HLX87" s="20"/>
      <c r="HLY87" s="20"/>
      <c r="HLZ87" s="20"/>
      <c r="HMA87" s="20"/>
      <c r="HMB87" s="35"/>
      <c r="HMC87" s="31"/>
      <c r="HMD87" s="32"/>
      <c r="HMG87" s="20"/>
      <c r="HMH87" s="20"/>
      <c r="HMI87" s="20"/>
      <c r="HMJ87" s="20"/>
      <c r="HMK87" s="20"/>
      <c r="HML87" s="20"/>
      <c r="HMM87" s="20"/>
      <c r="HMN87" s="20"/>
      <c r="HMO87" s="20"/>
      <c r="HMP87" s="20"/>
      <c r="HMQ87" s="20"/>
      <c r="HMR87" s="20"/>
      <c r="HMS87" s="35"/>
      <c r="HMT87" s="31"/>
      <c r="HMU87" s="32"/>
      <c r="HMX87" s="20"/>
      <c r="HMY87" s="20"/>
      <c r="HMZ87" s="20"/>
      <c r="HNA87" s="20"/>
      <c r="HNB87" s="20"/>
      <c r="HNC87" s="20"/>
      <c r="HND87" s="20"/>
      <c r="HNE87" s="20"/>
      <c r="HNF87" s="20"/>
      <c r="HNG87" s="20"/>
      <c r="HNH87" s="20"/>
      <c r="HNI87" s="20"/>
      <c r="HNJ87" s="35"/>
      <c r="HNK87" s="31"/>
      <c r="HNL87" s="32"/>
      <c r="HNO87" s="20"/>
      <c r="HNP87" s="20"/>
      <c r="HNQ87" s="20"/>
      <c r="HNR87" s="20"/>
      <c r="HNS87" s="20"/>
      <c r="HNT87" s="20"/>
      <c r="HNU87" s="20"/>
      <c r="HNV87" s="20"/>
      <c r="HNW87" s="20"/>
      <c r="HNX87" s="20"/>
      <c r="HNY87" s="20"/>
      <c r="HNZ87" s="20"/>
      <c r="HOA87" s="35"/>
      <c r="HOB87" s="31"/>
      <c r="HOC87" s="32"/>
      <c r="HOF87" s="20"/>
      <c r="HOG87" s="20"/>
      <c r="HOH87" s="20"/>
      <c r="HOI87" s="20"/>
      <c r="HOJ87" s="20"/>
      <c r="HOK87" s="20"/>
      <c r="HOL87" s="20"/>
      <c r="HOM87" s="20"/>
      <c r="HON87" s="20"/>
      <c r="HOO87" s="20"/>
      <c r="HOP87" s="20"/>
      <c r="HOQ87" s="20"/>
      <c r="HOR87" s="35"/>
      <c r="HOS87" s="31"/>
      <c r="HOT87" s="32"/>
      <c r="HOW87" s="20"/>
      <c r="HOX87" s="20"/>
      <c r="HOY87" s="20"/>
      <c r="HOZ87" s="20"/>
      <c r="HPA87" s="20"/>
      <c r="HPB87" s="20"/>
      <c r="HPC87" s="20"/>
      <c r="HPD87" s="20"/>
      <c r="HPE87" s="20"/>
      <c r="HPF87" s="20"/>
      <c r="HPG87" s="20"/>
      <c r="HPH87" s="20"/>
      <c r="HPI87" s="35"/>
      <c r="HPJ87" s="31"/>
      <c r="HPK87" s="32"/>
      <c r="HPN87" s="20"/>
      <c r="HPO87" s="20"/>
      <c r="HPP87" s="20"/>
      <c r="HPQ87" s="20"/>
      <c r="HPR87" s="20"/>
      <c r="HPS87" s="20"/>
      <c r="HPT87" s="20"/>
      <c r="HPU87" s="20"/>
      <c r="HPV87" s="20"/>
      <c r="HPW87" s="20"/>
      <c r="HPX87" s="20"/>
      <c r="HPY87" s="20"/>
      <c r="HPZ87" s="35"/>
      <c r="HQA87" s="31"/>
      <c r="HQB87" s="32"/>
      <c r="HQE87" s="20"/>
      <c r="HQF87" s="20"/>
      <c r="HQG87" s="20"/>
      <c r="HQH87" s="20"/>
      <c r="HQI87" s="20"/>
      <c r="HQJ87" s="20"/>
      <c r="HQK87" s="20"/>
      <c r="HQL87" s="20"/>
      <c r="HQM87" s="20"/>
      <c r="HQN87" s="20"/>
      <c r="HQO87" s="20"/>
      <c r="HQP87" s="20"/>
      <c r="HQQ87" s="35"/>
      <c r="HQR87" s="31"/>
      <c r="HQS87" s="32"/>
      <c r="HQV87" s="20"/>
      <c r="HQW87" s="20"/>
      <c r="HQX87" s="20"/>
      <c r="HQY87" s="20"/>
      <c r="HQZ87" s="20"/>
      <c r="HRA87" s="20"/>
      <c r="HRB87" s="20"/>
      <c r="HRC87" s="20"/>
      <c r="HRD87" s="20"/>
      <c r="HRE87" s="20"/>
      <c r="HRF87" s="20"/>
      <c r="HRG87" s="20"/>
      <c r="HRH87" s="35"/>
      <c r="HRI87" s="31"/>
      <c r="HRJ87" s="32"/>
      <c r="HRM87" s="20"/>
      <c r="HRN87" s="20"/>
      <c r="HRO87" s="20"/>
      <c r="HRP87" s="20"/>
      <c r="HRQ87" s="20"/>
      <c r="HRR87" s="20"/>
      <c r="HRS87" s="20"/>
      <c r="HRT87" s="20"/>
      <c r="HRU87" s="20"/>
      <c r="HRV87" s="20"/>
      <c r="HRW87" s="20"/>
      <c r="HRX87" s="20"/>
      <c r="HRY87" s="35"/>
      <c r="HRZ87" s="31"/>
      <c r="HSA87" s="32"/>
      <c r="HSD87" s="20"/>
      <c r="HSE87" s="20"/>
      <c r="HSF87" s="20"/>
      <c r="HSG87" s="20"/>
      <c r="HSH87" s="20"/>
      <c r="HSI87" s="20"/>
      <c r="HSJ87" s="20"/>
      <c r="HSK87" s="20"/>
      <c r="HSL87" s="20"/>
      <c r="HSM87" s="20"/>
      <c r="HSN87" s="20"/>
      <c r="HSO87" s="20"/>
      <c r="HSP87" s="35"/>
      <c r="HSQ87" s="31"/>
      <c r="HSR87" s="32"/>
      <c r="HSU87" s="20"/>
      <c r="HSV87" s="20"/>
      <c r="HSW87" s="20"/>
      <c r="HSX87" s="20"/>
      <c r="HSY87" s="20"/>
      <c r="HSZ87" s="20"/>
      <c r="HTA87" s="20"/>
      <c r="HTB87" s="20"/>
      <c r="HTC87" s="20"/>
      <c r="HTD87" s="20"/>
      <c r="HTE87" s="20"/>
      <c r="HTF87" s="20"/>
      <c r="HTG87" s="35"/>
      <c r="HTH87" s="31"/>
      <c r="HTI87" s="32"/>
      <c r="HTL87" s="20"/>
      <c r="HTM87" s="20"/>
      <c r="HTN87" s="20"/>
      <c r="HTO87" s="20"/>
      <c r="HTP87" s="20"/>
      <c r="HTQ87" s="20"/>
      <c r="HTR87" s="20"/>
      <c r="HTS87" s="20"/>
      <c r="HTT87" s="20"/>
      <c r="HTU87" s="20"/>
      <c r="HTV87" s="20"/>
      <c r="HTW87" s="20"/>
      <c r="HTX87" s="35"/>
      <c r="HTY87" s="31"/>
      <c r="HTZ87" s="32"/>
      <c r="HUC87" s="20"/>
      <c r="HUD87" s="20"/>
      <c r="HUE87" s="20"/>
      <c r="HUF87" s="20"/>
      <c r="HUG87" s="20"/>
      <c r="HUH87" s="20"/>
      <c r="HUI87" s="20"/>
      <c r="HUJ87" s="20"/>
      <c r="HUK87" s="20"/>
      <c r="HUL87" s="20"/>
      <c r="HUM87" s="20"/>
      <c r="HUN87" s="20"/>
      <c r="HUO87" s="35"/>
      <c r="HUP87" s="31"/>
      <c r="HUQ87" s="32"/>
      <c r="HUT87" s="20"/>
      <c r="HUU87" s="20"/>
      <c r="HUV87" s="20"/>
      <c r="HUW87" s="20"/>
      <c r="HUX87" s="20"/>
      <c r="HUY87" s="20"/>
      <c r="HUZ87" s="20"/>
      <c r="HVA87" s="20"/>
      <c r="HVB87" s="20"/>
      <c r="HVC87" s="20"/>
      <c r="HVD87" s="20"/>
      <c r="HVE87" s="20"/>
      <c r="HVF87" s="35"/>
      <c r="HVG87" s="31"/>
      <c r="HVH87" s="32"/>
      <c r="HVK87" s="20"/>
      <c r="HVL87" s="20"/>
      <c r="HVM87" s="20"/>
      <c r="HVN87" s="20"/>
      <c r="HVO87" s="20"/>
      <c r="HVP87" s="20"/>
      <c r="HVQ87" s="20"/>
      <c r="HVR87" s="20"/>
      <c r="HVS87" s="20"/>
      <c r="HVT87" s="20"/>
      <c r="HVU87" s="20"/>
      <c r="HVV87" s="20"/>
      <c r="HVW87" s="35"/>
      <c r="HVX87" s="31"/>
      <c r="HVY87" s="32"/>
      <c r="HWB87" s="20"/>
      <c r="HWC87" s="20"/>
      <c r="HWD87" s="20"/>
      <c r="HWE87" s="20"/>
      <c r="HWF87" s="20"/>
      <c r="HWG87" s="20"/>
      <c r="HWH87" s="20"/>
      <c r="HWI87" s="20"/>
      <c r="HWJ87" s="20"/>
      <c r="HWK87" s="20"/>
      <c r="HWL87" s="20"/>
      <c r="HWM87" s="20"/>
      <c r="HWN87" s="35"/>
      <c r="HWO87" s="31"/>
      <c r="HWP87" s="32"/>
      <c r="HWS87" s="20"/>
      <c r="HWT87" s="20"/>
      <c r="HWU87" s="20"/>
      <c r="HWV87" s="20"/>
      <c r="HWW87" s="20"/>
      <c r="HWX87" s="20"/>
      <c r="HWY87" s="20"/>
      <c r="HWZ87" s="20"/>
      <c r="HXA87" s="20"/>
      <c r="HXB87" s="20"/>
      <c r="HXC87" s="20"/>
      <c r="HXD87" s="20"/>
      <c r="HXE87" s="35"/>
      <c r="HXF87" s="31"/>
      <c r="HXG87" s="32"/>
      <c r="HXJ87" s="20"/>
      <c r="HXK87" s="20"/>
      <c r="HXL87" s="20"/>
      <c r="HXM87" s="20"/>
      <c r="HXN87" s="20"/>
      <c r="HXO87" s="20"/>
      <c r="HXP87" s="20"/>
      <c r="HXQ87" s="20"/>
      <c r="HXR87" s="20"/>
      <c r="HXS87" s="20"/>
      <c r="HXT87" s="20"/>
      <c r="HXU87" s="20"/>
      <c r="HXV87" s="35"/>
      <c r="HXW87" s="31"/>
      <c r="HXX87" s="32"/>
      <c r="HYA87" s="20"/>
      <c r="HYB87" s="20"/>
      <c r="HYC87" s="20"/>
      <c r="HYD87" s="20"/>
      <c r="HYE87" s="20"/>
      <c r="HYF87" s="20"/>
      <c r="HYG87" s="20"/>
      <c r="HYH87" s="20"/>
      <c r="HYI87" s="20"/>
      <c r="HYJ87" s="20"/>
      <c r="HYK87" s="20"/>
      <c r="HYL87" s="20"/>
      <c r="HYM87" s="35"/>
      <c r="HYN87" s="31"/>
      <c r="HYO87" s="32"/>
      <c r="HYR87" s="20"/>
      <c r="HYS87" s="20"/>
      <c r="HYT87" s="20"/>
      <c r="HYU87" s="20"/>
      <c r="HYV87" s="20"/>
      <c r="HYW87" s="20"/>
      <c r="HYX87" s="20"/>
      <c r="HYY87" s="20"/>
      <c r="HYZ87" s="20"/>
      <c r="HZA87" s="20"/>
      <c r="HZB87" s="20"/>
      <c r="HZC87" s="20"/>
      <c r="HZD87" s="35"/>
      <c r="HZE87" s="31"/>
      <c r="HZF87" s="32"/>
      <c r="HZI87" s="20"/>
      <c r="HZJ87" s="20"/>
      <c r="HZK87" s="20"/>
      <c r="HZL87" s="20"/>
      <c r="HZM87" s="20"/>
      <c r="HZN87" s="20"/>
      <c r="HZO87" s="20"/>
      <c r="HZP87" s="20"/>
      <c r="HZQ87" s="20"/>
      <c r="HZR87" s="20"/>
      <c r="HZS87" s="20"/>
      <c r="HZT87" s="20"/>
      <c r="HZU87" s="35"/>
      <c r="HZV87" s="31"/>
      <c r="HZW87" s="32"/>
      <c r="HZZ87" s="20"/>
      <c r="IAA87" s="20"/>
      <c r="IAB87" s="20"/>
      <c r="IAC87" s="20"/>
      <c r="IAD87" s="20"/>
      <c r="IAE87" s="20"/>
      <c r="IAF87" s="20"/>
      <c r="IAG87" s="20"/>
      <c r="IAH87" s="20"/>
      <c r="IAI87" s="20"/>
      <c r="IAJ87" s="20"/>
      <c r="IAK87" s="20"/>
      <c r="IAL87" s="35"/>
      <c r="IAM87" s="31"/>
      <c r="IAN87" s="32"/>
      <c r="IAQ87" s="20"/>
      <c r="IAR87" s="20"/>
      <c r="IAS87" s="20"/>
      <c r="IAT87" s="20"/>
      <c r="IAU87" s="20"/>
      <c r="IAV87" s="20"/>
      <c r="IAW87" s="20"/>
      <c r="IAX87" s="20"/>
      <c r="IAY87" s="20"/>
      <c r="IAZ87" s="20"/>
      <c r="IBA87" s="20"/>
      <c r="IBB87" s="20"/>
      <c r="IBC87" s="35"/>
      <c r="IBD87" s="31"/>
      <c r="IBE87" s="32"/>
      <c r="IBH87" s="20"/>
      <c r="IBI87" s="20"/>
      <c r="IBJ87" s="20"/>
      <c r="IBK87" s="20"/>
      <c r="IBL87" s="20"/>
      <c r="IBM87" s="20"/>
      <c r="IBN87" s="20"/>
      <c r="IBO87" s="20"/>
      <c r="IBP87" s="20"/>
      <c r="IBQ87" s="20"/>
      <c r="IBR87" s="20"/>
      <c r="IBS87" s="20"/>
      <c r="IBT87" s="35"/>
      <c r="IBU87" s="31"/>
      <c r="IBV87" s="32"/>
      <c r="IBY87" s="20"/>
      <c r="IBZ87" s="20"/>
      <c r="ICA87" s="20"/>
      <c r="ICB87" s="20"/>
      <c r="ICC87" s="20"/>
      <c r="ICD87" s="20"/>
      <c r="ICE87" s="20"/>
      <c r="ICF87" s="20"/>
      <c r="ICG87" s="20"/>
      <c r="ICH87" s="20"/>
      <c r="ICI87" s="20"/>
      <c r="ICJ87" s="20"/>
      <c r="ICK87" s="35"/>
      <c r="ICL87" s="31"/>
      <c r="ICM87" s="32"/>
      <c r="ICP87" s="20"/>
      <c r="ICQ87" s="20"/>
      <c r="ICR87" s="20"/>
      <c r="ICS87" s="20"/>
      <c r="ICT87" s="20"/>
      <c r="ICU87" s="20"/>
      <c r="ICV87" s="20"/>
      <c r="ICW87" s="20"/>
      <c r="ICX87" s="20"/>
      <c r="ICY87" s="20"/>
      <c r="ICZ87" s="20"/>
      <c r="IDA87" s="20"/>
      <c r="IDB87" s="35"/>
      <c r="IDC87" s="31"/>
      <c r="IDD87" s="32"/>
      <c r="IDG87" s="20"/>
      <c r="IDH87" s="20"/>
      <c r="IDI87" s="20"/>
      <c r="IDJ87" s="20"/>
      <c r="IDK87" s="20"/>
      <c r="IDL87" s="20"/>
      <c r="IDM87" s="20"/>
      <c r="IDN87" s="20"/>
      <c r="IDO87" s="20"/>
      <c r="IDP87" s="20"/>
      <c r="IDQ87" s="20"/>
      <c r="IDR87" s="20"/>
      <c r="IDS87" s="35"/>
      <c r="IDT87" s="31"/>
      <c r="IDU87" s="32"/>
      <c r="IDX87" s="20"/>
      <c r="IDY87" s="20"/>
      <c r="IDZ87" s="20"/>
      <c r="IEA87" s="20"/>
      <c r="IEB87" s="20"/>
      <c r="IEC87" s="20"/>
      <c r="IED87" s="20"/>
      <c r="IEE87" s="20"/>
      <c r="IEF87" s="20"/>
      <c r="IEG87" s="20"/>
      <c r="IEH87" s="20"/>
      <c r="IEI87" s="20"/>
      <c r="IEJ87" s="35"/>
      <c r="IEK87" s="31"/>
      <c r="IEL87" s="32"/>
      <c r="IEO87" s="20"/>
      <c r="IEP87" s="20"/>
      <c r="IEQ87" s="20"/>
      <c r="IER87" s="20"/>
      <c r="IES87" s="20"/>
      <c r="IET87" s="20"/>
      <c r="IEU87" s="20"/>
      <c r="IEV87" s="20"/>
      <c r="IEW87" s="20"/>
      <c r="IEX87" s="20"/>
      <c r="IEY87" s="20"/>
      <c r="IEZ87" s="20"/>
      <c r="IFA87" s="35"/>
      <c r="IFB87" s="31"/>
      <c r="IFC87" s="32"/>
      <c r="IFF87" s="20"/>
      <c r="IFG87" s="20"/>
      <c r="IFH87" s="20"/>
      <c r="IFI87" s="20"/>
      <c r="IFJ87" s="20"/>
      <c r="IFK87" s="20"/>
      <c r="IFL87" s="20"/>
      <c r="IFM87" s="20"/>
      <c r="IFN87" s="20"/>
      <c r="IFO87" s="20"/>
      <c r="IFP87" s="20"/>
      <c r="IFQ87" s="20"/>
      <c r="IFR87" s="35"/>
      <c r="IFS87" s="31"/>
      <c r="IFT87" s="32"/>
      <c r="IFW87" s="20"/>
      <c r="IFX87" s="20"/>
      <c r="IFY87" s="20"/>
      <c r="IFZ87" s="20"/>
      <c r="IGA87" s="20"/>
      <c r="IGB87" s="20"/>
      <c r="IGC87" s="20"/>
      <c r="IGD87" s="20"/>
      <c r="IGE87" s="20"/>
      <c r="IGF87" s="20"/>
      <c r="IGG87" s="20"/>
      <c r="IGH87" s="20"/>
      <c r="IGI87" s="35"/>
      <c r="IGJ87" s="31"/>
      <c r="IGK87" s="32"/>
      <c r="IGN87" s="20"/>
      <c r="IGO87" s="20"/>
      <c r="IGP87" s="20"/>
      <c r="IGQ87" s="20"/>
      <c r="IGR87" s="20"/>
      <c r="IGS87" s="20"/>
      <c r="IGT87" s="20"/>
      <c r="IGU87" s="20"/>
      <c r="IGV87" s="20"/>
      <c r="IGW87" s="20"/>
      <c r="IGX87" s="20"/>
      <c r="IGY87" s="20"/>
      <c r="IGZ87" s="35"/>
      <c r="IHA87" s="31"/>
      <c r="IHB87" s="32"/>
      <c r="IHE87" s="20"/>
      <c r="IHF87" s="20"/>
      <c r="IHG87" s="20"/>
      <c r="IHH87" s="20"/>
      <c r="IHI87" s="20"/>
      <c r="IHJ87" s="20"/>
      <c r="IHK87" s="20"/>
      <c r="IHL87" s="20"/>
      <c r="IHM87" s="20"/>
      <c r="IHN87" s="20"/>
      <c r="IHO87" s="20"/>
      <c r="IHP87" s="20"/>
      <c r="IHQ87" s="35"/>
      <c r="IHR87" s="31"/>
      <c r="IHS87" s="32"/>
      <c r="IHV87" s="20"/>
      <c r="IHW87" s="20"/>
      <c r="IHX87" s="20"/>
      <c r="IHY87" s="20"/>
      <c r="IHZ87" s="20"/>
      <c r="IIA87" s="20"/>
      <c r="IIB87" s="20"/>
      <c r="IIC87" s="20"/>
      <c r="IID87" s="20"/>
      <c r="IIE87" s="20"/>
      <c r="IIF87" s="20"/>
      <c r="IIG87" s="20"/>
      <c r="IIH87" s="35"/>
      <c r="III87" s="31"/>
      <c r="IIJ87" s="32"/>
      <c r="IIM87" s="20"/>
      <c r="IIN87" s="20"/>
      <c r="IIO87" s="20"/>
      <c r="IIP87" s="20"/>
      <c r="IIQ87" s="20"/>
      <c r="IIR87" s="20"/>
      <c r="IIS87" s="20"/>
      <c r="IIT87" s="20"/>
      <c r="IIU87" s="20"/>
      <c r="IIV87" s="20"/>
      <c r="IIW87" s="20"/>
      <c r="IIX87" s="20"/>
      <c r="IIY87" s="35"/>
      <c r="IIZ87" s="31"/>
      <c r="IJA87" s="32"/>
      <c r="IJD87" s="20"/>
      <c r="IJE87" s="20"/>
      <c r="IJF87" s="20"/>
      <c r="IJG87" s="20"/>
      <c r="IJH87" s="20"/>
      <c r="IJI87" s="20"/>
      <c r="IJJ87" s="20"/>
      <c r="IJK87" s="20"/>
      <c r="IJL87" s="20"/>
      <c r="IJM87" s="20"/>
      <c r="IJN87" s="20"/>
      <c r="IJO87" s="20"/>
      <c r="IJP87" s="35"/>
      <c r="IJQ87" s="31"/>
      <c r="IJR87" s="32"/>
      <c r="IJU87" s="20"/>
      <c r="IJV87" s="20"/>
      <c r="IJW87" s="20"/>
      <c r="IJX87" s="20"/>
      <c r="IJY87" s="20"/>
      <c r="IJZ87" s="20"/>
      <c r="IKA87" s="20"/>
      <c r="IKB87" s="20"/>
      <c r="IKC87" s="20"/>
      <c r="IKD87" s="20"/>
      <c r="IKE87" s="20"/>
      <c r="IKF87" s="20"/>
      <c r="IKG87" s="35"/>
      <c r="IKH87" s="31"/>
      <c r="IKI87" s="32"/>
      <c r="IKL87" s="20"/>
      <c r="IKM87" s="20"/>
      <c r="IKN87" s="20"/>
      <c r="IKO87" s="20"/>
      <c r="IKP87" s="20"/>
      <c r="IKQ87" s="20"/>
      <c r="IKR87" s="20"/>
      <c r="IKS87" s="20"/>
      <c r="IKT87" s="20"/>
      <c r="IKU87" s="20"/>
      <c r="IKV87" s="20"/>
      <c r="IKW87" s="20"/>
      <c r="IKX87" s="35"/>
      <c r="IKY87" s="31"/>
      <c r="IKZ87" s="32"/>
      <c r="ILC87" s="20"/>
      <c r="ILD87" s="20"/>
      <c r="ILE87" s="20"/>
      <c r="ILF87" s="20"/>
      <c r="ILG87" s="20"/>
      <c r="ILH87" s="20"/>
      <c r="ILI87" s="20"/>
      <c r="ILJ87" s="20"/>
      <c r="ILK87" s="20"/>
      <c r="ILL87" s="20"/>
      <c r="ILM87" s="20"/>
      <c r="ILN87" s="20"/>
      <c r="ILO87" s="35"/>
      <c r="ILP87" s="31"/>
      <c r="ILQ87" s="32"/>
      <c r="ILT87" s="20"/>
      <c r="ILU87" s="20"/>
      <c r="ILV87" s="20"/>
      <c r="ILW87" s="20"/>
      <c r="ILX87" s="20"/>
      <c r="ILY87" s="20"/>
      <c r="ILZ87" s="20"/>
      <c r="IMA87" s="20"/>
      <c r="IMB87" s="20"/>
      <c r="IMC87" s="20"/>
      <c r="IMD87" s="20"/>
      <c r="IME87" s="20"/>
      <c r="IMF87" s="35"/>
      <c r="IMG87" s="31"/>
      <c r="IMH87" s="32"/>
      <c r="IMK87" s="20"/>
      <c r="IML87" s="20"/>
      <c r="IMM87" s="20"/>
      <c r="IMN87" s="20"/>
      <c r="IMO87" s="20"/>
      <c r="IMP87" s="20"/>
      <c r="IMQ87" s="20"/>
      <c r="IMR87" s="20"/>
      <c r="IMS87" s="20"/>
      <c r="IMT87" s="20"/>
      <c r="IMU87" s="20"/>
      <c r="IMV87" s="20"/>
      <c r="IMW87" s="35"/>
      <c r="IMX87" s="31"/>
      <c r="IMY87" s="32"/>
      <c r="INB87" s="20"/>
      <c r="INC87" s="20"/>
      <c r="IND87" s="20"/>
      <c r="INE87" s="20"/>
      <c r="INF87" s="20"/>
      <c r="ING87" s="20"/>
      <c r="INH87" s="20"/>
      <c r="INI87" s="20"/>
      <c r="INJ87" s="20"/>
      <c r="INK87" s="20"/>
      <c r="INL87" s="20"/>
      <c r="INM87" s="20"/>
      <c r="INN87" s="35"/>
      <c r="INO87" s="31"/>
      <c r="INP87" s="32"/>
      <c r="INS87" s="20"/>
      <c r="INT87" s="20"/>
      <c r="INU87" s="20"/>
      <c r="INV87" s="20"/>
      <c r="INW87" s="20"/>
      <c r="INX87" s="20"/>
      <c r="INY87" s="20"/>
      <c r="INZ87" s="20"/>
      <c r="IOA87" s="20"/>
      <c r="IOB87" s="20"/>
      <c r="IOC87" s="20"/>
      <c r="IOD87" s="20"/>
      <c r="IOE87" s="35"/>
      <c r="IOF87" s="31"/>
      <c r="IOG87" s="32"/>
      <c r="IOJ87" s="20"/>
      <c r="IOK87" s="20"/>
      <c r="IOL87" s="20"/>
      <c r="IOM87" s="20"/>
      <c r="ION87" s="20"/>
      <c r="IOO87" s="20"/>
      <c r="IOP87" s="20"/>
      <c r="IOQ87" s="20"/>
      <c r="IOR87" s="20"/>
      <c r="IOS87" s="20"/>
      <c r="IOT87" s="20"/>
      <c r="IOU87" s="20"/>
      <c r="IOV87" s="35"/>
      <c r="IOW87" s="31"/>
      <c r="IOX87" s="32"/>
      <c r="IPA87" s="20"/>
      <c r="IPB87" s="20"/>
      <c r="IPC87" s="20"/>
      <c r="IPD87" s="20"/>
      <c r="IPE87" s="20"/>
      <c r="IPF87" s="20"/>
      <c r="IPG87" s="20"/>
      <c r="IPH87" s="20"/>
      <c r="IPI87" s="20"/>
      <c r="IPJ87" s="20"/>
      <c r="IPK87" s="20"/>
      <c r="IPL87" s="20"/>
      <c r="IPM87" s="35"/>
      <c r="IPN87" s="31"/>
      <c r="IPO87" s="32"/>
      <c r="IPR87" s="20"/>
      <c r="IPS87" s="20"/>
      <c r="IPT87" s="20"/>
      <c r="IPU87" s="20"/>
      <c r="IPV87" s="20"/>
      <c r="IPW87" s="20"/>
      <c r="IPX87" s="20"/>
      <c r="IPY87" s="20"/>
      <c r="IPZ87" s="20"/>
      <c r="IQA87" s="20"/>
      <c r="IQB87" s="20"/>
      <c r="IQC87" s="20"/>
      <c r="IQD87" s="35"/>
      <c r="IQE87" s="31"/>
      <c r="IQF87" s="32"/>
      <c r="IQI87" s="20"/>
      <c r="IQJ87" s="20"/>
      <c r="IQK87" s="20"/>
      <c r="IQL87" s="20"/>
      <c r="IQM87" s="20"/>
      <c r="IQN87" s="20"/>
      <c r="IQO87" s="20"/>
      <c r="IQP87" s="20"/>
      <c r="IQQ87" s="20"/>
      <c r="IQR87" s="20"/>
      <c r="IQS87" s="20"/>
      <c r="IQT87" s="20"/>
      <c r="IQU87" s="35"/>
      <c r="IQV87" s="31"/>
      <c r="IQW87" s="32"/>
      <c r="IQZ87" s="20"/>
      <c r="IRA87" s="20"/>
      <c r="IRB87" s="20"/>
      <c r="IRC87" s="20"/>
      <c r="IRD87" s="20"/>
      <c r="IRE87" s="20"/>
      <c r="IRF87" s="20"/>
      <c r="IRG87" s="20"/>
      <c r="IRH87" s="20"/>
      <c r="IRI87" s="20"/>
      <c r="IRJ87" s="20"/>
      <c r="IRK87" s="20"/>
      <c r="IRL87" s="35"/>
      <c r="IRM87" s="31"/>
      <c r="IRN87" s="32"/>
      <c r="IRQ87" s="20"/>
      <c r="IRR87" s="20"/>
      <c r="IRS87" s="20"/>
      <c r="IRT87" s="20"/>
      <c r="IRU87" s="20"/>
      <c r="IRV87" s="20"/>
      <c r="IRW87" s="20"/>
      <c r="IRX87" s="20"/>
      <c r="IRY87" s="20"/>
      <c r="IRZ87" s="20"/>
      <c r="ISA87" s="20"/>
      <c r="ISB87" s="20"/>
      <c r="ISC87" s="35"/>
      <c r="ISD87" s="31"/>
      <c r="ISE87" s="32"/>
      <c r="ISH87" s="20"/>
      <c r="ISI87" s="20"/>
      <c r="ISJ87" s="20"/>
      <c r="ISK87" s="20"/>
      <c r="ISL87" s="20"/>
      <c r="ISM87" s="20"/>
      <c r="ISN87" s="20"/>
      <c r="ISO87" s="20"/>
      <c r="ISP87" s="20"/>
      <c r="ISQ87" s="20"/>
      <c r="ISR87" s="20"/>
      <c r="ISS87" s="20"/>
      <c r="IST87" s="35"/>
      <c r="ISU87" s="31"/>
      <c r="ISV87" s="32"/>
      <c r="ISY87" s="20"/>
      <c r="ISZ87" s="20"/>
      <c r="ITA87" s="20"/>
      <c r="ITB87" s="20"/>
      <c r="ITC87" s="20"/>
      <c r="ITD87" s="20"/>
      <c r="ITE87" s="20"/>
      <c r="ITF87" s="20"/>
      <c r="ITG87" s="20"/>
      <c r="ITH87" s="20"/>
      <c r="ITI87" s="20"/>
      <c r="ITJ87" s="20"/>
      <c r="ITK87" s="35"/>
      <c r="ITL87" s="31"/>
      <c r="ITM87" s="32"/>
      <c r="ITP87" s="20"/>
      <c r="ITQ87" s="20"/>
      <c r="ITR87" s="20"/>
      <c r="ITS87" s="20"/>
      <c r="ITT87" s="20"/>
      <c r="ITU87" s="20"/>
      <c r="ITV87" s="20"/>
      <c r="ITW87" s="20"/>
      <c r="ITX87" s="20"/>
      <c r="ITY87" s="20"/>
      <c r="ITZ87" s="20"/>
      <c r="IUA87" s="20"/>
      <c r="IUB87" s="35"/>
      <c r="IUC87" s="31"/>
      <c r="IUD87" s="32"/>
      <c r="IUG87" s="20"/>
      <c r="IUH87" s="20"/>
      <c r="IUI87" s="20"/>
      <c r="IUJ87" s="20"/>
      <c r="IUK87" s="20"/>
      <c r="IUL87" s="20"/>
      <c r="IUM87" s="20"/>
      <c r="IUN87" s="20"/>
      <c r="IUO87" s="20"/>
      <c r="IUP87" s="20"/>
      <c r="IUQ87" s="20"/>
      <c r="IUR87" s="20"/>
      <c r="IUS87" s="35"/>
      <c r="IUT87" s="31"/>
      <c r="IUU87" s="32"/>
      <c r="IUX87" s="20"/>
      <c r="IUY87" s="20"/>
      <c r="IUZ87" s="20"/>
      <c r="IVA87" s="20"/>
      <c r="IVB87" s="20"/>
      <c r="IVC87" s="20"/>
      <c r="IVD87" s="20"/>
      <c r="IVE87" s="20"/>
      <c r="IVF87" s="20"/>
      <c r="IVG87" s="20"/>
      <c r="IVH87" s="20"/>
      <c r="IVI87" s="20"/>
      <c r="IVJ87" s="35"/>
      <c r="IVK87" s="31"/>
      <c r="IVL87" s="32"/>
      <c r="IVO87" s="20"/>
      <c r="IVP87" s="20"/>
      <c r="IVQ87" s="20"/>
      <c r="IVR87" s="20"/>
      <c r="IVS87" s="20"/>
      <c r="IVT87" s="20"/>
      <c r="IVU87" s="20"/>
      <c r="IVV87" s="20"/>
      <c r="IVW87" s="20"/>
      <c r="IVX87" s="20"/>
      <c r="IVY87" s="20"/>
      <c r="IVZ87" s="20"/>
      <c r="IWA87" s="35"/>
      <c r="IWB87" s="31"/>
      <c r="IWC87" s="32"/>
      <c r="IWF87" s="20"/>
      <c r="IWG87" s="20"/>
      <c r="IWH87" s="20"/>
      <c r="IWI87" s="20"/>
      <c r="IWJ87" s="20"/>
      <c r="IWK87" s="20"/>
      <c r="IWL87" s="20"/>
      <c r="IWM87" s="20"/>
      <c r="IWN87" s="20"/>
      <c r="IWO87" s="20"/>
      <c r="IWP87" s="20"/>
      <c r="IWQ87" s="20"/>
      <c r="IWR87" s="35"/>
      <c r="IWS87" s="31"/>
      <c r="IWT87" s="32"/>
      <c r="IWW87" s="20"/>
      <c r="IWX87" s="20"/>
      <c r="IWY87" s="20"/>
      <c r="IWZ87" s="20"/>
      <c r="IXA87" s="20"/>
      <c r="IXB87" s="20"/>
      <c r="IXC87" s="20"/>
      <c r="IXD87" s="20"/>
      <c r="IXE87" s="20"/>
      <c r="IXF87" s="20"/>
      <c r="IXG87" s="20"/>
      <c r="IXH87" s="20"/>
      <c r="IXI87" s="35"/>
      <c r="IXJ87" s="31"/>
      <c r="IXK87" s="32"/>
      <c r="IXN87" s="20"/>
      <c r="IXO87" s="20"/>
      <c r="IXP87" s="20"/>
      <c r="IXQ87" s="20"/>
      <c r="IXR87" s="20"/>
      <c r="IXS87" s="20"/>
      <c r="IXT87" s="20"/>
      <c r="IXU87" s="20"/>
      <c r="IXV87" s="20"/>
      <c r="IXW87" s="20"/>
      <c r="IXX87" s="20"/>
      <c r="IXY87" s="20"/>
      <c r="IXZ87" s="35"/>
      <c r="IYA87" s="31"/>
      <c r="IYB87" s="32"/>
      <c r="IYE87" s="20"/>
      <c r="IYF87" s="20"/>
      <c r="IYG87" s="20"/>
      <c r="IYH87" s="20"/>
      <c r="IYI87" s="20"/>
      <c r="IYJ87" s="20"/>
      <c r="IYK87" s="20"/>
      <c r="IYL87" s="20"/>
      <c r="IYM87" s="20"/>
      <c r="IYN87" s="20"/>
      <c r="IYO87" s="20"/>
      <c r="IYP87" s="20"/>
      <c r="IYQ87" s="35"/>
      <c r="IYR87" s="31"/>
      <c r="IYS87" s="32"/>
      <c r="IYV87" s="20"/>
      <c r="IYW87" s="20"/>
      <c r="IYX87" s="20"/>
      <c r="IYY87" s="20"/>
      <c r="IYZ87" s="20"/>
      <c r="IZA87" s="20"/>
      <c r="IZB87" s="20"/>
      <c r="IZC87" s="20"/>
      <c r="IZD87" s="20"/>
      <c r="IZE87" s="20"/>
      <c r="IZF87" s="20"/>
      <c r="IZG87" s="20"/>
      <c r="IZH87" s="35"/>
      <c r="IZI87" s="31"/>
      <c r="IZJ87" s="32"/>
      <c r="IZM87" s="20"/>
      <c r="IZN87" s="20"/>
      <c r="IZO87" s="20"/>
      <c r="IZP87" s="20"/>
      <c r="IZQ87" s="20"/>
      <c r="IZR87" s="20"/>
      <c r="IZS87" s="20"/>
      <c r="IZT87" s="20"/>
      <c r="IZU87" s="20"/>
      <c r="IZV87" s="20"/>
      <c r="IZW87" s="20"/>
      <c r="IZX87" s="20"/>
      <c r="IZY87" s="35"/>
      <c r="IZZ87" s="31"/>
      <c r="JAA87" s="32"/>
      <c r="JAD87" s="20"/>
      <c r="JAE87" s="20"/>
      <c r="JAF87" s="20"/>
      <c r="JAG87" s="20"/>
      <c r="JAH87" s="20"/>
      <c r="JAI87" s="20"/>
      <c r="JAJ87" s="20"/>
      <c r="JAK87" s="20"/>
      <c r="JAL87" s="20"/>
      <c r="JAM87" s="20"/>
      <c r="JAN87" s="20"/>
      <c r="JAO87" s="20"/>
      <c r="JAP87" s="35"/>
      <c r="JAQ87" s="31"/>
      <c r="JAR87" s="32"/>
      <c r="JAU87" s="20"/>
      <c r="JAV87" s="20"/>
      <c r="JAW87" s="20"/>
      <c r="JAX87" s="20"/>
      <c r="JAY87" s="20"/>
      <c r="JAZ87" s="20"/>
      <c r="JBA87" s="20"/>
      <c r="JBB87" s="20"/>
      <c r="JBC87" s="20"/>
      <c r="JBD87" s="20"/>
      <c r="JBE87" s="20"/>
      <c r="JBF87" s="20"/>
      <c r="JBG87" s="35"/>
      <c r="JBH87" s="31"/>
      <c r="JBI87" s="32"/>
      <c r="JBL87" s="20"/>
      <c r="JBM87" s="20"/>
      <c r="JBN87" s="20"/>
      <c r="JBO87" s="20"/>
      <c r="JBP87" s="20"/>
      <c r="JBQ87" s="20"/>
      <c r="JBR87" s="20"/>
      <c r="JBS87" s="20"/>
      <c r="JBT87" s="20"/>
      <c r="JBU87" s="20"/>
      <c r="JBV87" s="20"/>
      <c r="JBW87" s="20"/>
      <c r="JBX87" s="35"/>
      <c r="JBY87" s="31"/>
      <c r="JBZ87" s="32"/>
      <c r="JCC87" s="20"/>
      <c r="JCD87" s="20"/>
      <c r="JCE87" s="20"/>
      <c r="JCF87" s="20"/>
      <c r="JCG87" s="20"/>
      <c r="JCH87" s="20"/>
      <c r="JCI87" s="20"/>
      <c r="JCJ87" s="20"/>
      <c r="JCK87" s="20"/>
      <c r="JCL87" s="20"/>
      <c r="JCM87" s="20"/>
      <c r="JCN87" s="20"/>
      <c r="JCO87" s="35"/>
      <c r="JCP87" s="31"/>
      <c r="JCQ87" s="32"/>
      <c r="JCT87" s="20"/>
      <c r="JCU87" s="20"/>
      <c r="JCV87" s="20"/>
      <c r="JCW87" s="20"/>
      <c r="JCX87" s="20"/>
      <c r="JCY87" s="20"/>
      <c r="JCZ87" s="20"/>
      <c r="JDA87" s="20"/>
      <c r="JDB87" s="20"/>
      <c r="JDC87" s="20"/>
      <c r="JDD87" s="20"/>
      <c r="JDE87" s="20"/>
      <c r="JDF87" s="35"/>
      <c r="JDG87" s="31"/>
      <c r="JDH87" s="32"/>
      <c r="JDK87" s="20"/>
      <c r="JDL87" s="20"/>
      <c r="JDM87" s="20"/>
      <c r="JDN87" s="20"/>
      <c r="JDO87" s="20"/>
      <c r="JDP87" s="20"/>
      <c r="JDQ87" s="20"/>
      <c r="JDR87" s="20"/>
      <c r="JDS87" s="20"/>
      <c r="JDT87" s="20"/>
      <c r="JDU87" s="20"/>
      <c r="JDV87" s="20"/>
      <c r="JDW87" s="35"/>
      <c r="JDX87" s="31"/>
      <c r="JDY87" s="32"/>
      <c r="JEB87" s="20"/>
      <c r="JEC87" s="20"/>
      <c r="JED87" s="20"/>
      <c r="JEE87" s="20"/>
      <c r="JEF87" s="20"/>
      <c r="JEG87" s="20"/>
      <c r="JEH87" s="20"/>
      <c r="JEI87" s="20"/>
      <c r="JEJ87" s="20"/>
      <c r="JEK87" s="20"/>
      <c r="JEL87" s="20"/>
      <c r="JEM87" s="20"/>
      <c r="JEN87" s="35"/>
      <c r="JEO87" s="31"/>
      <c r="JEP87" s="32"/>
      <c r="JES87" s="20"/>
      <c r="JET87" s="20"/>
      <c r="JEU87" s="20"/>
      <c r="JEV87" s="20"/>
      <c r="JEW87" s="20"/>
      <c r="JEX87" s="20"/>
      <c r="JEY87" s="20"/>
      <c r="JEZ87" s="20"/>
      <c r="JFA87" s="20"/>
      <c r="JFB87" s="20"/>
      <c r="JFC87" s="20"/>
      <c r="JFD87" s="20"/>
      <c r="JFE87" s="35"/>
      <c r="JFF87" s="31"/>
      <c r="JFG87" s="32"/>
      <c r="JFJ87" s="20"/>
      <c r="JFK87" s="20"/>
      <c r="JFL87" s="20"/>
      <c r="JFM87" s="20"/>
      <c r="JFN87" s="20"/>
      <c r="JFO87" s="20"/>
      <c r="JFP87" s="20"/>
      <c r="JFQ87" s="20"/>
      <c r="JFR87" s="20"/>
      <c r="JFS87" s="20"/>
      <c r="JFT87" s="20"/>
      <c r="JFU87" s="20"/>
      <c r="JFV87" s="35"/>
      <c r="JFW87" s="31"/>
      <c r="JFX87" s="32"/>
      <c r="JGA87" s="20"/>
      <c r="JGB87" s="20"/>
      <c r="JGC87" s="20"/>
      <c r="JGD87" s="20"/>
      <c r="JGE87" s="20"/>
      <c r="JGF87" s="20"/>
      <c r="JGG87" s="20"/>
      <c r="JGH87" s="20"/>
      <c r="JGI87" s="20"/>
      <c r="JGJ87" s="20"/>
      <c r="JGK87" s="20"/>
      <c r="JGL87" s="20"/>
      <c r="JGM87" s="35"/>
      <c r="JGN87" s="31"/>
      <c r="JGO87" s="32"/>
      <c r="JGR87" s="20"/>
      <c r="JGS87" s="20"/>
      <c r="JGT87" s="20"/>
      <c r="JGU87" s="20"/>
      <c r="JGV87" s="20"/>
      <c r="JGW87" s="20"/>
      <c r="JGX87" s="20"/>
      <c r="JGY87" s="20"/>
      <c r="JGZ87" s="20"/>
      <c r="JHA87" s="20"/>
      <c r="JHB87" s="20"/>
      <c r="JHC87" s="20"/>
      <c r="JHD87" s="35"/>
      <c r="JHE87" s="31"/>
      <c r="JHF87" s="32"/>
      <c r="JHI87" s="20"/>
      <c r="JHJ87" s="20"/>
      <c r="JHK87" s="20"/>
      <c r="JHL87" s="20"/>
      <c r="JHM87" s="20"/>
      <c r="JHN87" s="20"/>
      <c r="JHO87" s="20"/>
      <c r="JHP87" s="20"/>
      <c r="JHQ87" s="20"/>
      <c r="JHR87" s="20"/>
      <c r="JHS87" s="20"/>
      <c r="JHT87" s="20"/>
      <c r="JHU87" s="35"/>
      <c r="JHV87" s="31"/>
      <c r="JHW87" s="32"/>
      <c r="JHZ87" s="20"/>
      <c r="JIA87" s="20"/>
      <c r="JIB87" s="20"/>
      <c r="JIC87" s="20"/>
      <c r="JID87" s="20"/>
      <c r="JIE87" s="20"/>
      <c r="JIF87" s="20"/>
      <c r="JIG87" s="20"/>
      <c r="JIH87" s="20"/>
      <c r="JII87" s="20"/>
      <c r="JIJ87" s="20"/>
      <c r="JIK87" s="20"/>
      <c r="JIL87" s="35"/>
      <c r="JIM87" s="31"/>
      <c r="JIN87" s="32"/>
      <c r="JIQ87" s="20"/>
      <c r="JIR87" s="20"/>
      <c r="JIS87" s="20"/>
      <c r="JIT87" s="20"/>
      <c r="JIU87" s="20"/>
      <c r="JIV87" s="20"/>
      <c r="JIW87" s="20"/>
      <c r="JIX87" s="20"/>
      <c r="JIY87" s="20"/>
      <c r="JIZ87" s="20"/>
      <c r="JJA87" s="20"/>
      <c r="JJB87" s="20"/>
      <c r="JJC87" s="35"/>
      <c r="JJD87" s="31"/>
      <c r="JJE87" s="32"/>
      <c r="JJH87" s="20"/>
      <c r="JJI87" s="20"/>
      <c r="JJJ87" s="20"/>
      <c r="JJK87" s="20"/>
      <c r="JJL87" s="20"/>
      <c r="JJM87" s="20"/>
      <c r="JJN87" s="20"/>
      <c r="JJO87" s="20"/>
      <c r="JJP87" s="20"/>
      <c r="JJQ87" s="20"/>
      <c r="JJR87" s="20"/>
      <c r="JJS87" s="20"/>
      <c r="JJT87" s="35"/>
      <c r="JJU87" s="31"/>
      <c r="JJV87" s="32"/>
      <c r="JJY87" s="20"/>
      <c r="JJZ87" s="20"/>
      <c r="JKA87" s="20"/>
      <c r="JKB87" s="20"/>
      <c r="JKC87" s="20"/>
      <c r="JKD87" s="20"/>
      <c r="JKE87" s="20"/>
      <c r="JKF87" s="20"/>
      <c r="JKG87" s="20"/>
      <c r="JKH87" s="20"/>
      <c r="JKI87" s="20"/>
      <c r="JKJ87" s="20"/>
      <c r="JKK87" s="35"/>
      <c r="JKL87" s="31"/>
      <c r="JKM87" s="32"/>
      <c r="JKP87" s="20"/>
      <c r="JKQ87" s="20"/>
      <c r="JKR87" s="20"/>
      <c r="JKS87" s="20"/>
      <c r="JKT87" s="20"/>
      <c r="JKU87" s="20"/>
      <c r="JKV87" s="20"/>
      <c r="JKW87" s="20"/>
      <c r="JKX87" s="20"/>
      <c r="JKY87" s="20"/>
      <c r="JKZ87" s="20"/>
      <c r="JLA87" s="20"/>
      <c r="JLB87" s="35"/>
      <c r="JLC87" s="31"/>
      <c r="JLD87" s="32"/>
      <c r="JLG87" s="20"/>
      <c r="JLH87" s="20"/>
      <c r="JLI87" s="20"/>
      <c r="JLJ87" s="20"/>
      <c r="JLK87" s="20"/>
      <c r="JLL87" s="20"/>
      <c r="JLM87" s="20"/>
      <c r="JLN87" s="20"/>
      <c r="JLO87" s="20"/>
      <c r="JLP87" s="20"/>
      <c r="JLQ87" s="20"/>
      <c r="JLR87" s="20"/>
      <c r="JLS87" s="35"/>
      <c r="JLT87" s="31"/>
      <c r="JLU87" s="32"/>
      <c r="JLX87" s="20"/>
      <c r="JLY87" s="20"/>
      <c r="JLZ87" s="20"/>
      <c r="JMA87" s="20"/>
      <c r="JMB87" s="20"/>
      <c r="JMC87" s="20"/>
      <c r="JMD87" s="20"/>
      <c r="JME87" s="20"/>
      <c r="JMF87" s="20"/>
      <c r="JMG87" s="20"/>
      <c r="JMH87" s="20"/>
      <c r="JMI87" s="20"/>
      <c r="JMJ87" s="35"/>
      <c r="JMK87" s="31"/>
      <c r="JML87" s="32"/>
      <c r="JMO87" s="20"/>
      <c r="JMP87" s="20"/>
      <c r="JMQ87" s="20"/>
      <c r="JMR87" s="20"/>
      <c r="JMS87" s="20"/>
      <c r="JMT87" s="20"/>
      <c r="JMU87" s="20"/>
      <c r="JMV87" s="20"/>
      <c r="JMW87" s="20"/>
      <c r="JMX87" s="20"/>
      <c r="JMY87" s="20"/>
      <c r="JMZ87" s="20"/>
      <c r="JNA87" s="35"/>
      <c r="JNB87" s="31"/>
      <c r="JNC87" s="32"/>
      <c r="JNF87" s="20"/>
      <c r="JNG87" s="20"/>
      <c r="JNH87" s="20"/>
      <c r="JNI87" s="20"/>
      <c r="JNJ87" s="20"/>
      <c r="JNK87" s="20"/>
      <c r="JNL87" s="20"/>
      <c r="JNM87" s="20"/>
      <c r="JNN87" s="20"/>
      <c r="JNO87" s="20"/>
      <c r="JNP87" s="20"/>
      <c r="JNQ87" s="20"/>
      <c r="JNR87" s="35"/>
      <c r="JNS87" s="31"/>
      <c r="JNT87" s="32"/>
      <c r="JNW87" s="20"/>
      <c r="JNX87" s="20"/>
      <c r="JNY87" s="20"/>
      <c r="JNZ87" s="20"/>
      <c r="JOA87" s="20"/>
      <c r="JOB87" s="20"/>
      <c r="JOC87" s="20"/>
      <c r="JOD87" s="20"/>
      <c r="JOE87" s="20"/>
      <c r="JOF87" s="20"/>
      <c r="JOG87" s="20"/>
      <c r="JOH87" s="20"/>
      <c r="JOI87" s="35"/>
      <c r="JOJ87" s="31"/>
      <c r="JOK87" s="32"/>
      <c r="JON87" s="20"/>
      <c r="JOO87" s="20"/>
      <c r="JOP87" s="20"/>
      <c r="JOQ87" s="20"/>
      <c r="JOR87" s="20"/>
      <c r="JOS87" s="20"/>
      <c r="JOT87" s="20"/>
      <c r="JOU87" s="20"/>
      <c r="JOV87" s="20"/>
      <c r="JOW87" s="20"/>
      <c r="JOX87" s="20"/>
      <c r="JOY87" s="20"/>
      <c r="JOZ87" s="35"/>
      <c r="JPA87" s="31"/>
      <c r="JPB87" s="32"/>
      <c r="JPE87" s="20"/>
      <c r="JPF87" s="20"/>
      <c r="JPG87" s="20"/>
      <c r="JPH87" s="20"/>
      <c r="JPI87" s="20"/>
      <c r="JPJ87" s="20"/>
      <c r="JPK87" s="20"/>
      <c r="JPL87" s="20"/>
      <c r="JPM87" s="20"/>
      <c r="JPN87" s="20"/>
      <c r="JPO87" s="20"/>
      <c r="JPP87" s="20"/>
      <c r="JPQ87" s="35"/>
      <c r="JPR87" s="31"/>
      <c r="JPS87" s="32"/>
      <c r="JPV87" s="20"/>
      <c r="JPW87" s="20"/>
      <c r="JPX87" s="20"/>
      <c r="JPY87" s="20"/>
      <c r="JPZ87" s="20"/>
      <c r="JQA87" s="20"/>
      <c r="JQB87" s="20"/>
      <c r="JQC87" s="20"/>
      <c r="JQD87" s="20"/>
      <c r="JQE87" s="20"/>
      <c r="JQF87" s="20"/>
      <c r="JQG87" s="20"/>
      <c r="JQH87" s="35"/>
      <c r="JQI87" s="31"/>
      <c r="JQJ87" s="32"/>
      <c r="JQM87" s="20"/>
      <c r="JQN87" s="20"/>
      <c r="JQO87" s="20"/>
      <c r="JQP87" s="20"/>
      <c r="JQQ87" s="20"/>
      <c r="JQR87" s="20"/>
      <c r="JQS87" s="20"/>
      <c r="JQT87" s="20"/>
      <c r="JQU87" s="20"/>
      <c r="JQV87" s="20"/>
      <c r="JQW87" s="20"/>
      <c r="JQX87" s="20"/>
      <c r="JQY87" s="35"/>
      <c r="JQZ87" s="31"/>
      <c r="JRA87" s="32"/>
      <c r="JRD87" s="20"/>
      <c r="JRE87" s="20"/>
      <c r="JRF87" s="20"/>
      <c r="JRG87" s="20"/>
      <c r="JRH87" s="20"/>
      <c r="JRI87" s="20"/>
      <c r="JRJ87" s="20"/>
      <c r="JRK87" s="20"/>
      <c r="JRL87" s="20"/>
      <c r="JRM87" s="20"/>
      <c r="JRN87" s="20"/>
      <c r="JRO87" s="20"/>
      <c r="JRP87" s="35"/>
      <c r="JRQ87" s="31"/>
      <c r="JRR87" s="32"/>
      <c r="JRU87" s="20"/>
      <c r="JRV87" s="20"/>
      <c r="JRW87" s="20"/>
      <c r="JRX87" s="20"/>
      <c r="JRY87" s="20"/>
      <c r="JRZ87" s="20"/>
      <c r="JSA87" s="20"/>
      <c r="JSB87" s="20"/>
      <c r="JSC87" s="20"/>
      <c r="JSD87" s="20"/>
      <c r="JSE87" s="20"/>
      <c r="JSF87" s="20"/>
      <c r="JSG87" s="35"/>
      <c r="JSH87" s="31"/>
      <c r="JSI87" s="32"/>
      <c r="JSL87" s="20"/>
      <c r="JSM87" s="20"/>
      <c r="JSN87" s="20"/>
      <c r="JSO87" s="20"/>
      <c r="JSP87" s="20"/>
      <c r="JSQ87" s="20"/>
      <c r="JSR87" s="20"/>
      <c r="JSS87" s="20"/>
      <c r="JST87" s="20"/>
      <c r="JSU87" s="20"/>
      <c r="JSV87" s="20"/>
      <c r="JSW87" s="20"/>
      <c r="JSX87" s="35"/>
      <c r="JSY87" s="31"/>
      <c r="JSZ87" s="32"/>
      <c r="JTC87" s="20"/>
      <c r="JTD87" s="20"/>
      <c r="JTE87" s="20"/>
      <c r="JTF87" s="20"/>
      <c r="JTG87" s="20"/>
      <c r="JTH87" s="20"/>
      <c r="JTI87" s="20"/>
      <c r="JTJ87" s="20"/>
      <c r="JTK87" s="20"/>
      <c r="JTL87" s="20"/>
      <c r="JTM87" s="20"/>
      <c r="JTN87" s="20"/>
      <c r="JTO87" s="35"/>
      <c r="JTP87" s="31"/>
      <c r="JTQ87" s="32"/>
      <c r="JTT87" s="20"/>
      <c r="JTU87" s="20"/>
      <c r="JTV87" s="20"/>
      <c r="JTW87" s="20"/>
      <c r="JTX87" s="20"/>
      <c r="JTY87" s="20"/>
      <c r="JTZ87" s="20"/>
      <c r="JUA87" s="20"/>
      <c r="JUB87" s="20"/>
      <c r="JUC87" s="20"/>
      <c r="JUD87" s="20"/>
      <c r="JUE87" s="20"/>
      <c r="JUF87" s="35"/>
      <c r="JUG87" s="31"/>
      <c r="JUH87" s="32"/>
      <c r="JUK87" s="20"/>
      <c r="JUL87" s="20"/>
      <c r="JUM87" s="20"/>
      <c r="JUN87" s="20"/>
      <c r="JUO87" s="20"/>
      <c r="JUP87" s="20"/>
      <c r="JUQ87" s="20"/>
      <c r="JUR87" s="20"/>
      <c r="JUS87" s="20"/>
      <c r="JUT87" s="20"/>
      <c r="JUU87" s="20"/>
      <c r="JUV87" s="20"/>
      <c r="JUW87" s="35"/>
      <c r="JUX87" s="31"/>
      <c r="JUY87" s="32"/>
      <c r="JVB87" s="20"/>
      <c r="JVC87" s="20"/>
      <c r="JVD87" s="20"/>
      <c r="JVE87" s="20"/>
      <c r="JVF87" s="20"/>
      <c r="JVG87" s="20"/>
      <c r="JVH87" s="20"/>
      <c r="JVI87" s="20"/>
      <c r="JVJ87" s="20"/>
      <c r="JVK87" s="20"/>
      <c r="JVL87" s="20"/>
      <c r="JVM87" s="20"/>
      <c r="JVN87" s="35"/>
      <c r="JVO87" s="31"/>
      <c r="JVP87" s="32"/>
      <c r="JVS87" s="20"/>
      <c r="JVT87" s="20"/>
      <c r="JVU87" s="20"/>
      <c r="JVV87" s="20"/>
      <c r="JVW87" s="20"/>
      <c r="JVX87" s="20"/>
      <c r="JVY87" s="20"/>
      <c r="JVZ87" s="20"/>
      <c r="JWA87" s="20"/>
      <c r="JWB87" s="20"/>
      <c r="JWC87" s="20"/>
      <c r="JWD87" s="20"/>
      <c r="JWE87" s="35"/>
      <c r="JWF87" s="31"/>
      <c r="JWG87" s="32"/>
      <c r="JWJ87" s="20"/>
      <c r="JWK87" s="20"/>
      <c r="JWL87" s="20"/>
      <c r="JWM87" s="20"/>
      <c r="JWN87" s="20"/>
      <c r="JWO87" s="20"/>
      <c r="JWP87" s="20"/>
      <c r="JWQ87" s="20"/>
      <c r="JWR87" s="20"/>
      <c r="JWS87" s="20"/>
      <c r="JWT87" s="20"/>
      <c r="JWU87" s="20"/>
      <c r="JWV87" s="35"/>
      <c r="JWW87" s="31"/>
      <c r="JWX87" s="32"/>
      <c r="JXA87" s="20"/>
      <c r="JXB87" s="20"/>
      <c r="JXC87" s="20"/>
      <c r="JXD87" s="20"/>
      <c r="JXE87" s="20"/>
      <c r="JXF87" s="20"/>
      <c r="JXG87" s="20"/>
      <c r="JXH87" s="20"/>
      <c r="JXI87" s="20"/>
      <c r="JXJ87" s="20"/>
      <c r="JXK87" s="20"/>
      <c r="JXL87" s="20"/>
      <c r="JXM87" s="35"/>
      <c r="JXN87" s="31"/>
      <c r="JXO87" s="32"/>
      <c r="JXR87" s="20"/>
      <c r="JXS87" s="20"/>
      <c r="JXT87" s="20"/>
      <c r="JXU87" s="20"/>
      <c r="JXV87" s="20"/>
      <c r="JXW87" s="20"/>
      <c r="JXX87" s="20"/>
      <c r="JXY87" s="20"/>
      <c r="JXZ87" s="20"/>
      <c r="JYA87" s="20"/>
      <c r="JYB87" s="20"/>
      <c r="JYC87" s="20"/>
      <c r="JYD87" s="35"/>
      <c r="JYE87" s="31"/>
      <c r="JYF87" s="32"/>
      <c r="JYI87" s="20"/>
      <c r="JYJ87" s="20"/>
      <c r="JYK87" s="20"/>
      <c r="JYL87" s="20"/>
      <c r="JYM87" s="20"/>
      <c r="JYN87" s="20"/>
      <c r="JYO87" s="20"/>
      <c r="JYP87" s="20"/>
      <c r="JYQ87" s="20"/>
      <c r="JYR87" s="20"/>
      <c r="JYS87" s="20"/>
      <c r="JYT87" s="20"/>
      <c r="JYU87" s="35"/>
      <c r="JYV87" s="31"/>
      <c r="JYW87" s="32"/>
      <c r="JYZ87" s="20"/>
      <c r="JZA87" s="20"/>
      <c r="JZB87" s="20"/>
      <c r="JZC87" s="20"/>
      <c r="JZD87" s="20"/>
      <c r="JZE87" s="20"/>
      <c r="JZF87" s="20"/>
      <c r="JZG87" s="20"/>
      <c r="JZH87" s="20"/>
      <c r="JZI87" s="20"/>
      <c r="JZJ87" s="20"/>
      <c r="JZK87" s="20"/>
      <c r="JZL87" s="35"/>
      <c r="JZM87" s="31"/>
      <c r="JZN87" s="32"/>
      <c r="JZQ87" s="20"/>
      <c r="JZR87" s="20"/>
      <c r="JZS87" s="20"/>
      <c r="JZT87" s="20"/>
      <c r="JZU87" s="20"/>
      <c r="JZV87" s="20"/>
      <c r="JZW87" s="20"/>
      <c r="JZX87" s="20"/>
      <c r="JZY87" s="20"/>
      <c r="JZZ87" s="20"/>
      <c r="KAA87" s="20"/>
      <c r="KAB87" s="20"/>
      <c r="KAC87" s="35"/>
      <c r="KAD87" s="31"/>
      <c r="KAE87" s="32"/>
      <c r="KAH87" s="20"/>
      <c r="KAI87" s="20"/>
      <c r="KAJ87" s="20"/>
      <c r="KAK87" s="20"/>
      <c r="KAL87" s="20"/>
      <c r="KAM87" s="20"/>
      <c r="KAN87" s="20"/>
      <c r="KAO87" s="20"/>
      <c r="KAP87" s="20"/>
      <c r="KAQ87" s="20"/>
      <c r="KAR87" s="20"/>
      <c r="KAS87" s="20"/>
      <c r="KAT87" s="35"/>
      <c r="KAU87" s="31"/>
      <c r="KAV87" s="32"/>
      <c r="KAY87" s="20"/>
      <c r="KAZ87" s="20"/>
      <c r="KBA87" s="20"/>
      <c r="KBB87" s="20"/>
      <c r="KBC87" s="20"/>
      <c r="KBD87" s="20"/>
      <c r="KBE87" s="20"/>
      <c r="KBF87" s="20"/>
      <c r="KBG87" s="20"/>
      <c r="KBH87" s="20"/>
      <c r="KBI87" s="20"/>
      <c r="KBJ87" s="20"/>
      <c r="KBK87" s="35"/>
      <c r="KBL87" s="31"/>
      <c r="KBM87" s="32"/>
      <c r="KBP87" s="20"/>
      <c r="KBQ87" s="20"/>
      <c r="KBR87" s="20"/>
      <c r="KBS87" s="20"/>
      <c r="KBT87" s="20"/>
      <c r="KBU87" s="20"/>
      <c r="KBV87" s="20"/>
      <c r="KBW87" s="20"/>
      <c r="KBX87" s="20"/>
      <c r="KBY87" s="20"/>
      <c r="KBZ87" s="20"/>
      <c r="KCA87" s="20"/>
      <c r="KCB87" s="35"/>
      <c r="KCC87" s="31"/>
      <c r="KCD87" s="32"/>
      <c r="KCG87" s="20"/>
      <c r="KCH87" s="20"/>
      <c r="KCI87" s="20"/>
      <c r="KCJ87" s="20"/>
      <c r="KCK87" s="20"/>
      <c r="KCL87" s="20"/>
      <c r="KCM87" s="20"/>
      <c r="KCN87" s="20"/>
      <c r="KCO87" s="20"/>
      <c r="KCP87" s="20"/>
      <c r="KCQ87" s="20"/>
      <c r="KCR87" s="20"/>
      <c r="KCS87" s="35"/>
      <c r="KCT87" s="31"/>
      <c r="KCU87" s="32"/>
      <c r="KCX87" s="20"/>
      <c r="KCY87" s="20"/>
      <c r="KCZ87" s="20"/>
      <c r="KDA87" s="20"/>
      <c r="KDB87" s="20"/>
      <c r="KDC87" s="20"/>
      <c r="KDD87" s="20"/>
      <c r="KDE87" s="20"/>
      <c r="KDF87" s="20"/>
      <c r="KDG87" s="20"/>
      <c r="KDH87" s="20"/>
      <c r="KDI87" s="20"/>
      <c r="KDJ87" s="35"/>
      <c r="KDK87" s="31"/>
      <c r="KDL87" s="32"/>
      <c r="KDO87" s="20"/>
      <c r="KDP87" s="20"/>
      <c r="KDQ87" s="20"/>
      <c r="KDR87" s="20"/>
      <c r="KDS87" s="20"/>
      <c r="KDT87" s="20"/>
      <c r="KDU87" s="20"/>
      <c r="KDV87" s="20"/>
      <c r="KDW87" s="20"/>
      <c r="KDX87" s="20"/>
      <c r="KDY87" s="20"/>
      <c r="KDZ87" s="20"/>
      <c r="KEA87" s="35"/>
      <c r="KEB87" s="31"/>
      <c r="KEC87" s="32"/>
      <c r="KEF87" s="20"/>
      <c r="KEG87" s="20"/>
      <c r="KEH87" s="20"/>
      <c r="KEI87" s="20"/>
      <c r="KEJ87" s="20"/>
      <c r="KEK87" s="20"/>
      <c r="KEL87" s="20"/>
      <c r="KEM87" s="20"/>
      <c r="KEN87" s="20"/>
      <c r="KEO87" s="20"/>
      <c r="KEP87" s="20"/>
      <c r="KEQ87" s="20"/>
      <c r="KER87" s="35"/>
      <c r="KES87" s="31"/>
      <c r="KET87" s="32"/>
      <c r="KEW87" s="20"/>
      <c r="KEX87" s="20"/>
      <c r="KEY87" s="20"/>
      <c r="KEZ87" s="20"/>
      <c r="KFA87" s="20"/>
      <c r="KFB87" s="20"/>
      <c r="KFC87" s="20"/>
      <c r="KFD87" s="20"/>
      <c r="KFE87" s="20"/>
      <c r="KFF87" s="20"/>
      <c r="KFG87" s="20"/>
      <c r="KFH87" s="20"/>
      <c r="KFI87" s="35"/>
      <c r="KFJ87" s="31"/>
      <c r="KFK87" s="32"/>
      <c r="KFN87" s="20"/>
      <c r="KFO87" s="20"/>
      <c r="KFP87" s="20"/>
      <c r="KFQ87" s="20"/>
      <c r="KFR87" s="20"/>
      <c r="KFS87" s="20"/>
      <c r="KFT87" s="20"/>
      <c r="KFU87" s="20"/>
      <c r="KFV87" s="20"/>
      <c r="KFW87" s="20"/>
      <c r="KFX87" s="20"/>
      <c r="KFY87" s="20"/>
      <c r="KFZ87" s="35"/>
      <c r="KGA87" s="31"/>
      <c r="KGB87" s="32"/>
      <c r="KGE87" s="20"/>
      <c r="KGF87" s="20"/>
      <c r="KGG87" s="20"/>
      <c r="KGH87" s="20"/>
      <c r="KGI87" s="20"/>
      <c r="KGJ87" s="20"/>
      <c r="KGK87" s="20"/>
      <c r="KGL87" s="20"/>
      <c r="KGM87" s="20"/>
      <c r="KGN87" s="20"/>
      <c r="KGO87" s="20"/>
      <c r="KGP87" s="20"/>
      <c r="KGQ87" s="35"/>
      <c r="KGR87" s="31"/>
      <c r="KGS87" s="32"/>
      <c r="KGV87" s="20"/>
      <c r="KGW87" s="20"/>
      <c r="KGX87" s="20"/>
      <c r="KGY87" s="20"/>
      <c r="KGZ87" s="20"/>
      <c r="KHA87" s="20"/>
      <c r="KHB87" s="20"/>
      <c r="KHC87" s="20"/>
      <c r="KHD87" s="20"/>
      <c r="KHE87" s="20"/>
      <c r="KHF87" s="20"/>
      <c r="KHG87" s="20"/>
      <c r="KHH87" s="35"/>
      <c r="KHI87" s="31"/>
      <c r="KHJ87" s="32"/>
      <c r="KHM87" s="20"/>
      <c r="KHN87" s="20"/>
      <c r="KHO87" s="20"/>
      <c r="KHP87" s="20"/>
      <c r="KHQ87" s="20"/>
      <c r="KHR87" s="20"/>
      <c r="KHS87" s="20"/>
      <c r="KHT87" s="20"/>
      <c r="KHU87" s="20"/>
      <c r="KHV87" s="20"/>
      <c r="KHW87" s="20"/>
      <c r="KHX87" s="20"/>
      <c r="KHY87" s="35"/>
      <c r="KHZ87" s="31"/>
      <c r="KIA87" s="32"/>
      <c r="KID87" s="20"/>
      <c r="KIE87" s="20"/>
      <c r="KIF87" s="20"/>
      <c r="KIG87" s="20"/>
      <c r="KIH87" s="20"/>
      <c r="KII87" s="20"/>
      <c r="KIJ87" s="20"/>
      <c r="KIK87" s="20"/>
      <c r="KIL87" s="20"/>
      <c r="KIM87" s="20"/>
      <c r="KIN87" s="20"/>
      <c r="KIO87" s="20"/>
      <c r="KIP87" s="35"/>
      <c r="KIQ87" s="31"/>
      <c r="KIR87" s="32"/>
      <c r="KIU87" s="20"/>
      <c r="KIV87" s="20"/>
      <c r="KIW87" s="20"/>
      <c r="KIX87" s="20"/>
      <c r="KIY87" s="20"/>
      <c r="KIZ87" s="20"/>
      <c r="KJA87" s="20"/>
      <c r="KJB87" s="20"/>
      <c r="KJC87" s="20"/>
      <c r="KJD87" s="20"/>
      <c r="KJE87" s="20"/>
      <c r="KJF87" s="20"/>
      <c r="KJG87" s="35"/>
      <c r="KJH87" s="31"/>
      <c r="KJI87" s="32"/>
      <c r="KJL87" s="20"/>
      <c r="KJM87" s="20"/>
      <c r="KJN87" s="20"/>
      <c r="KJO87" s="20"/>
      <c r="KJP87" s="20"/>
      <c r="KJQ87" s="20"/>
      <c r="KJR87" s="20"/>
      <c r="KJS87" s="20"/>
      <c r="KJT87" s="20"/>
      <c r="KJU87" s="20"/>
      <c r="KJV87" s="20"/>
      <c r="KJW87" s="20"/>
      <c r="KJX87" s="35"/>
      <c r="KJY87" s="31"/>
      <c r="KJZ87" s="32"/>
      <c r="KKC87" s="20"/>
      <c r="KKD87" s="20"/>
      <c r="KKE87" s="20"/>
      <c r="KKF87" s="20"/>
      <c r="KKG87" s="20"/>
      <c r="KKH87" s="20"/>
      <c r="KKI87" s="20"/>
      <c r="KKJ87" s="20"/>
      <c r="KKK87" s="20"/>
      <c r="KKL87" s="20"/>
      <c r="KKM87" s="20"/>
      <c r="KKN87" s="20"/>
      <c r="KKO87" s="35"/>
      <c r="KKP87" s="31"/>
      <c r="KKQ87" s="32"/>
      <c r="KKT87" s="20"/>
      <c r="KKU87" s="20"/>
      <c r="KKV87" s="20"/>
      <c r="KKW87" s="20"/>
      <c r="KKX87" s="20"/>
      <c r="KKY87" s="20"/>
      <c r="KKZ87" s="20"/>
      <c r="KLA87" s="20"/>
      <c r="KLB87" s="20"/>
      <c r="KLC87" s="20"/>
      <c r="KLD87" s="20"/>
      <c r="KLE87" s="20"/>
      <c r="KLF87" s="35"/>
      <c r="KLG87" s="31"/>
      <c r="KLH87" s="32"/>
      <c r="KLK87" s="20"/>
      <c r="KLL87" s="20"/>
      <c r="KLM87" s="20"/>
      <c r="KLN87" s="20"/>
      <c r="KLO87" s="20"/>
      <c r="KLP87" s="20"/>
      <c r="KLQ87" s="20"/>
      <c r="KLR87" s="20"/>
      <c r="KLS87" s="20"/>
      <c r="KLT87" s="20"/>
      <c r="KLU87" s="20"/>
      <c r="KLV87" s="20"/>
      <c r="KLW87" s="35"/>
      <c r="KLX87" s="31"/>
      <c r="KLY87" s="32"/>
      <c r="KMB87" s="20"/>
      <c r="KMC87" s="20"/>
      <c r="KMD87" s="20"/>
      <c r="KME87" s="20"/>
      <c r="KMF87" s="20"/>
      <c r="KMG87" s="20"/>
      <c r="KMH87" s="20"/>
      <c r="KMI87" s="20"/>
      <c r="KMJ87" s="20"/>
      <c r="KMK87" s="20"/>
      <c r="KML87" s="20"/>
      <c r="KMM87" s="20"/>
      <c r="KMN87" s="35"/>
      <c r="KMO87" s="31"/>
      <c r="KMP87" s="32"/>
      <c r="KMS87" s="20"/>
      <c r="KMT87" s="20"/>
      <c r="KMU87" s="20"/>
      <c r="KMV87" s="20"/>
      <c r="KMW87" s="20"/>
      <c r="KMX87" s="20"/>
      <c r="KMY87" s="20"/>
      <c r="KMZ87" s="20"/>
      <c r="KNA87" s="20"/>
      <c r="KNB87" s="20"/>
      <c r="KNC87" s="20"/>
      <c r="KND87" s="20"/>
      <c r="KNE87" s="35"/>
      <c r="KNF87" s="31"/>
      <c r="KNG87" s="32"/>
      <c r="KNJ87" s="20"/>
      <c r="KNK87" s="20"/>
      <c r="KNL87" s="20"/>
      <c r="KNM87" s="20"/>
      <c r="KNN87" s="20"/>
      <c r="KNO87" s="20"/>
      <c r="KNP87" s="20"/>
      <c r="KNQ87" s="20"/>
      <c r="KNR87" s="20"/>
      <c r="KNS87" s="20"/>
      <c r="KNT87" s="20"/>
      <c r="KNU87" s="20"/>
      <c r="KNV87" s="35"/>
      <c r="KNW87" s="31"/>
      <c r="KNX87" s="32"/>
      <c r="KOA87" s="20"/>
      <c r="KOB87" s="20"/>
      <c r="KOC87" s="20"/>
      <c r="KOD87" s="20"/>
      <c r="KOE87" s="20"/>
      <c r="KOF87" s="20"/>
      <c r="KOG87" s="20"/>
      <c r="KOH87" s="20"/>
      <c r="KOI87" s="20"/>
      <c r="KOJ87" s="20"/>
      <c r="KOK87" s="20"/>
      <c r="KOL87" s="20"/>
      <c r="KOM87" s="35"/>
      <c r="KON87" s="31"/>
      <c r="KOO87" s="32"/>
      <c r="KOR87" s="20"/>
      <c r="KOS87" s="20"/>
      <c r="KOT87" s="20"/>
      <c r="KOU87" s="20"/>
      <c r="KOV87" s="20"/>
      <c r="KOW87" s="20"/>
      <c r="KOX87" s="20"/>
      <c r="KOY87" s="20"/>
      <c r="KOZ87" s="20"/>
      <c r="KPA87" s="20"/>
      <c r="KPB87" s="20"/>
      <c r="KPC87" s="20"/>
      <c r="KPD87" s="35"/>
      <c r="KPE87" s="31"/>
      <c r="KPF87" s="32"/>
      <c r="KPI87" s="20"/>
      <c r="KPJ87" s="20"/>
      <c r="KPK87" s="20"/>
      <c r="KPL87" s="20"/>
      <c r="KPM87" s="20"/>
      <c r="KPN87" s="20"/>
      <c r="KPO87" s="20"/>
      <c r="KPP87" s="20"/>
      <c r="KPQ87" s="20"/>
      <c r="KPR87" s="20"/>
      <c r="KPS87" s="20"/>
      <c r="KPT87" s="20"/>
      <c r="KPU87" s="35"/>
      <c r="KPV87" s="31"/>
      <c r="KPW87" s="32"/>
      <c r="KPZ87" s="20"/>
      <c r="KQA87" s="20"/>
      <c r="KQB87" s="20"/>
      <c r="KQC87" s="20"/>
      <c r="KQD87" s="20"/>
      <c r="KQE87" s="20"/>
      <c r="KQF87" s="20"/>
      <c r="KQG87" s="20"/>
      <c r="KQH87" s="20"/>
      <c r="KQI87" s="20"/>
      <c r="KQJ87" s="20"/>
      <c r="KQK87" s="20"/>
      <c r="KQL87" s="35"/>
      <c r="KQM87" s="31"/>
      <c r="KQN87" s="32"/>
      <c r="KQQ87" s="20"/>
      <c r="KQR87" s="20"/>
      <c r="KQS87" s="20"/>
      <c r="KQT87" s="20"/>
      <c r="KQU87" s="20"/>
      <c r="KQV87" s="20"/>
      <c r="KQW87" s="20"/>
      <c r="KQX87" s="20"/>
      <c r="KQY87" s="20"/>
      <c r="KQZ87" s="20"/>
      <c r="KRA87" s="20"/>
      <c r="KRB87" s="20"/>
      <c r="KRC87" s="35"/>
      <c r="KRD87" s="31"/>
      <c r="KRE87" s="32"/>
      <c r="KRH87" s="20"/>
      <c r="KRI87" s="20"/>
      <c r="KRJ87" s="20"/>
      <c r="KRK87" s="20"/>
      <c r="KRL87" s="20"/>
      <c r="KRM87" s="20"/>
      <c r="KRN87" s="20"/>
      <c r="KRO87" s="20"/>
      <c r="KRP87" s="20"/>
      <c r="KRQ87" s="20"/>
      <c r="KRR87" s="20"/>
      <c r="KRS87" s="20"/>
      <c r="KRT87" s="35"/>
      <c r="KRU87" s="31"/>
      <c r="KRV87" s="32"/>
      <c r="KRY87" s="20"/>
      <c r="KRZ87" s="20"/>
      <c r="KSA87" s="20"/>
      <c r="KSB87" s="20"/>
      <c r="KSC87" s="20"/>
      <c r="KSD87" s="20"/>
      <c r="KSE87" s="20"/>
      <c r="KSF87" s="20"/>
      <c r="KSG87" s="20"/>
      <c r="KSH87" s="20"/>
      <c r="KSI87" s="20"/>
      <c r="KSJ87" s="20"/>
      <c r="KSK87" s="35"/>
      <c r="KSL87" s="31"/>
      <c r="KSM87" s="32"/>
      <c r="KSP87" s="20"/>
      <c r="KSQ87" s="20"/>
      <c r="KSR87" s="20"/>
      <c r="KSS87" s="20"/>
      <c r="KST87" s="20"/>
      <c r="KSU87" s="20"/>
      <c r="KSV87" s="20"/>
      <c r="KSW87" s="20"/>
      <c r="KSX87" s="20"/>
      <c r="KSY87" s="20"/>
      <c r="KSZ87" s="20"/>
      <c r="KTA87" s="20"/>
      <c r="KTB87" s="35"/>
      <c r="KTC87" s="31"/>
      <c r="KTD87" s="32"/>
      <c r="KTG87" s="20"/>
      <c r="KTH87" s="20"/>
      <c r="KTI87" s="20"/>
      <c r="KTJ87" s="20"/>
      <c r="KTK87" s="20"/>
      <c r="KTL87" s="20"/>
      <c r="KTM87" s="20"/>
      <c r="KTN87" s="20"/>
      <c r="KTO87" s="20"/>
      <c r="KTP87" s="20"/>
      <c r="KTQ87" s="20"/>
      <c r="KTR87" s="20"/>
      <c r="KTS87" s="35"/>
      <c r="KTT87" s="31"/>
      <c r="KTU87" s="32"/>
      <c r="KTX87" s="20"/>
      <c r="KTY87" s="20"/>
      <c r="KTZ87" s="20"/>
      <c r="KUA87" s="20"/>
      <c r="KUB87" s="20"/>
      <c r="KUC87" s="20"/>
      <c r="KUD87" s="20"/>
      <c r="KUE87" s="20"/>
      <c r="KUF87" s="20"/>
      <c r="KUG87" s="20"/>
      <c r="KUH87" s="20"/>
      <c r="KUI87" s="20"/>
      <c r="KUJ87" s="35"/>
      <c r="KUK87" s="31"/>
      <c r="KUL87" s="32"/>
      <c r="KUO87" s="20"/>
      <c r="KUP87" s="20"/>
      <c r="KUQ87" s="20"/>
      <c r="KUR87" s="20"/>
      <c r="KUS87" s="20"/>
      <c r="KUT87" s="20"/>
      <c r="KUU87" s="20"/>
      <c r="KUV87" s="20"/>
      <c r="KUW87" s="20"/>
      <c r="KUX87" s="20"/>
      <c r="KUY87" s="20"/>
      <c r="KUZ87" s="20"/>
      <c r="KVA87" s="35"/>
      <c r="KVB87" s="31"/>
      <c r="KVC87" s="32"/>
      <c r="KVF87" s="20"/>
      <c r="KVG87" s="20"/>
      <c r="KVH87" s="20"/>
      <c r="KVI87" s="20"/>
      <c r="KVJ87" s="20"/>
      <c r="KVK87" s="20"/>
      <c r="KVL87" s="20"/>
      <c r="KVM87" s="20"/>
      <c r="KVN87" s="20"/>
      <c r="KVO87" s="20"/>
      <c r="KVP87" s="20"/>
      <c r="KVQ87" s="20"/>
      <c r="KVR87" s="35"/>
      <c r="KVS87" s="31"/>
      <c r="KVT87" s="32"/>
      <c r="KVW87" s="20"/>
      <c r="KVX87" s="20"/>
      <c r="KVY87" s="20"/>
      <c r="KVZ87" s="20"/>
      <c r="KWA87" s="20"/>
      <c r="KWB87" s="20"/>
      <c r="KWC87" s="20"/>
      <c r="KWD87" s="20"/>
      <c r="KWE87" s="20"/>
      <c r="KWF87" s="20"/>
      <c r="KWG87" s="20"/>
      <c r="KWH87" s="20"/>
      <c r="KWI87" s="35"/>
      <c r="KWJ87" s="31"/>
      <c r="KWK87" s="32"/>
      <c r="KWN87" s="20"/>
      <c r="KWO87" s="20"/>
      <c r="KWP87" s="20"/>
      <c r="KWQ87" s="20"/>
      <c r="KWR87" s="20"/>
      <c r="KWS87" s="20"/>
      <c r="KWT87" s="20"/>
      <c r="KWU87" s="20"/>
      <c r="KWV87" s="20"/>
      <c r="KWW87" s="20"/>
      <c r="KWX87" s="20"/>
      <c r="KWY87" s="20"/>
      <c r="KWZ87" s="35"/>
      <c r="KXA87" s="31"/>
      <c r="KXB87" s="32"/>
      <c r="KXE87" s="20"/>
      <c r="KXF87" s="20"/>
      <c r="KXG87" s="20"/>
      <c r="KXH87" s="20"/>
      <c r="KXI87" s="20"/>
      <c r="KXJ87" s="20"/>
      <c r="KXK87" s="20"/>
      <c r="KXL87" s="20"/>
      <c r="KXM87" s="20"/>
      <c r="KXN87" s="20"/>
      <c r="KXO87" s="20"/>
      <c r="KXP87" s="20"/>
      <c r="KXQ87" s="35"/>
      <c r="KXR87" s="31"/>
      <c r="KXS87" s="32"/>
      <c r="KXV87" s="20"/>
      <c r="KXW87" s="20"/>
      <c r="KXX87" s="20"/>
      <c r="KXY87" s="20"/>
      <c r="KXZ87" s="20"/>
      <c r="KYA87" s="20"/>
      <c r="KYB87" s="20"/>
      <c r="KYC87" s="20"/>
      <c r="KYD87" s="20"/>
      <c r="KYE87" s="20"/>
      <c r="KYF87" s="20"/>
      <c r="KYG87" s="20"/>
      <c r="KYH87" s="35"/>
      <c r="KYI87" s="31"/>
      <c r="KYJ87" s="32"/>
      <c r="KYM87" s="20"/>
      <c r="KYN87" s="20"/>
      <c r="KYO87" s="20"/>
      <c r="KYP87" s="20"/>
      <c r="KYQ87" s="20"/>
      <c r="KYR87" s="20"/>
      <c r="KYS87" s="20"/>
      <c r="KYT87" s="20"/>
      <c r="KYU87" s="20"/>
      <c r="KYV87" s="20"/>
      <c r="KYW87" s="20"/>
      <c r="KYX87" s="20"/>
      <c r="KYY87" s="35"/>
      <c r="KYZ87" s="31"/>
      <c r="KZA87" s="32"/>
      <c r="KZD87" s="20"/>
      <c r="KZE87" s="20"/>
      <c r="KZF87" s="20"/>
      <c r="KZG87" s="20"/>
      <c r="KZH87" s="20"/>
      <c r="KZI87" s="20"/>
      <c r="KZJ87" s="20"/>
      <c r="KZK87" s="20"/>
      <c r="KZL87" s="20"/>
      <c r="KZM87" s="20"/>
      <c r="KZN87" s="20"/>
      <c r="KZO87" s="20"/>
      <c r="KZP87" s="35"/>
      <c r="KZQ87" s="31"/>
      <c r="KZR87" s="32"/>
      <c r="KZU87" s="20"/>
      <c r="KZV87" s="20"/>
      <c r="KZW87" s="20"/>
      <c r="KZX87" s="20"/>
      <c r="KZY87" s="20"/>
      <c r="KZZ87" s="20"/>
      <c r="LAA87" s="20"/>
      <c r="LAB87" s="20"/>
      <c r="LAC87" s="20"/>
      <c r="LAD87" s="20"/>
      <c r="LAE87" s="20"/>
      <c r="LAF87" s="20"/>
      <c r="LAG87" s="35"/>
      <c r="LAH87" s="31"/>
      <c r="LAI87" s="32"/>
      <c r="LAL87" s="20"/>
      <c r="LAM87" s="20"/>
      <c r="LAN87" s="20"/>
      <c r="LAO87" s="20"/>
      <c r="LAP87" s="20"/>
      <c r="LAQ87" s="20"/>
      <c r="LAR87" s="20"/>
      <c r="LAS87" s="20"/>
      <c r="LAT87" s="20"/>
      <c r="LAU87" s="20"/>
      <c r="LAV87" s="20"/>
      <c r="LAW87" s="20"/>
      <c r="LAX87" s="35"/>
      <c r="LAY87" s="31"/>
      <c r="LAZ87" s="32"/>
      <c r="LBC87" s="20"/>
      <c r="LBD87" s="20"/>
      <c r="LBE87" s="20"/>
      <c r="LBF87" s="20"/>
      <c r="LBG87" s="20"/>
      <c r="LBH87" s="20"/>
      <c r="LBI87" s="20"/>
      <c r="LBJ87" s="20"/>
      <c r="LBK87" s="20"/>
      <c r="LBL87" s="20"/>
      <c r="LBM87" s="20"/>
      <c r="LBN87" s="20"/>
      <c r="LBO87" s="35"/>
      <c r="LBP87" s="31"/>
      <c r="LBQ87" s="32"/>
      <c r="LBT87" s="20"/>
      <c r="LBU87" s="20"/>
      <c r="LBV87" s="20"/>
      <c r="LBW87" s="20"/>
      <c r="LBX87" s="20"/>
      <c r="LBY87" s="20"/>
      <c r="LBZ87" s="20"/>
      <c r="LCA87" s="20"/>
      <c r="LCB87" s="20"/>
      <c r="LCC87" s="20"/>
      <c r="LCD87" s="20"/>
      <c r="LCE87" s="20"/>
      <c r="LCF87" s="35"/>
      <c r="LCG87" s="31"/>
      <c r="LCH87" s="32"/>
      <c r="LCK87" s="20"/>
      <c r="LCL87" s="20"/>
      <c r="LCM87" s="20"/>
      <c r="LCN87" s="20"/>
      <c r="LCO87" s="20"/>
      <c r="LCP87" s="20"/>
      <c r="LCQ87" s="20"/>
      <c r="LCR87" s="20"/>
      <c r="LCS87" s="20"/>
      <c r="LCT87" s="20"/>
      <c r="LCU87" s="20"/>
      <c r="LCV87" s="20"/>
      <c r="LCW87" s="35"/>
      <c r="LCX87" s="31"/>
      <c r="LCY87" s="32"/>
      <c r="LDB87" s="20"/>
      <c r="LDC87" s="20"/>
      <c r="LDD87" s="20"/>
      <c r="LDE87" s="20"/>
      <c r="LDF87" s="20"/>
      <c r="LDG87" s="20"/>
      <c r="LDH87" s="20"/>
      <c r="LDI87" s="20"/>
      <c r="LDJ87" s="20"/>
      <c r="LDK87" s="20"/>
      <c r="LDL87" s="20"/>
      <c r="LDM87" s="20"/>
      <c r="LDN87" s="35"/>
      <c r="LDO87" s="31"/>
      <c r="LDP87" s="32"/>
      <c r="LDS87" s="20"/>
      <c r="LDT87" s="20"/>
      <c r="LDU87" s="20"/>
      <c r="LDV87" s="20"/>
      <c r="LDW87" s="20"/>
      <c r="LDX87" s="20"/>
      <c r="LDY87" s="20"/>
      <c r="LDZ87" s="20"/>
      <c r="LEA87" s="20"/>
      <c r="LEB87" s="20"/>
      <c r="LEC87" s="20"/>
      <c r="LED87" s="20"/>
      <c r="LEE87" s="35"/>
      <c r="LEF87" s="31"/>
      <c r="LEG87" s="32"/>
      <c r="LEJ87" s="20"/>
      <c r="LEK87" s="20"/>
      <c r="LEL87" s="20"/>
      <c r="LEM87" s="20"/>
      <c r="LEN87" s="20"/>
      <c r="LEO87" s="20"/>
      <c r="LEP87" s="20"/>
      <c r="LEQ87" s="20"/>
      <c r="LER87" s="20"/>
      <c r="LES87" s="20"/>
      <c r="LET87" s="20"/>
      <c r="LEU87" s="20"/>
      <c r="LEV87" s="35"/>
      <c r="LEW87" s="31"/>
      <c r="LEX87" s="32"/>
      <c r="LFA87" s="20"/>
      <c r="LFB87" s="20"/>
      <c r="LFC87" s="20"/>
      <c r="LFD87" s="20"/>
      <c r="LFE87" s="20"/>
      <c r="LFF87" s="20"/>
      <c r="LFG87" s="20"/>
      <c r="LFH87" s="20"/>
      <c r="LFI87" s="20"/>
      <c r="LFJ87" s="20"/>
      <c r="LFK87" s="20"/>
      <c r="LFL87" s="20"/>
      <c r="LFM87" s="35"/>
      <c r="LFN87" s="31"/>
      <c r="LFO87" s="32"/>
      <c r="LFR87" s="20"/>
      <c r="LFS87" s="20"/>
      <c r="LFT87" s="20"/>
      <c r="LFU87" s="20"/>
      <c r="LFV87" s="20"/>
      <c r="LFW87" s="20"/>
      <c r="LFX87" s="20"/>
      <c r="LFY87" s="20"/>
      <c r="LFZ87" s="20"/>
      <c r="LGA87" s="20"/>
      <c r="LGB87" s="20"/>
      <c r="LGC87" s="20"/>
      <c r="LGD87" s="35"/>
      <c r="LGE87" s="31"/>
      <c r="LGF87" s="32"/>
      <c r="LGI87" s="20"/>
      <c r="LGJ87" s="20"/>
      <c r="LGK87" s="20"/>
      <c r="LGL87" s="20"/>
      <c r="LGM87" s="20"/>
      <c r="LGN87" s="20"/>
      <c r="LGO87" s="20"/>
      <c r="LGP87" s="20"/>
      <c r="LGQ87" s="20"/>
      <c r="LGR87" s="20"/>
      <c r="LGS87" s="20"/>
      <c r="LGT87" s="20"/>
      <c r="LGU87" s="35"/>
      <c r="LGV87" s="31"/>
      <c r="LGW87" s="32"/>
      <c r="LGZ87" s="20"/>
      <c r="LHA87" s="20"/>
      <c r="LHB87" s="20"/>
      <c r="LHC87" s="20"/>
      <c r="LHD87" s="20"/>
      <c r="LHE87" s="20"/>
      <c r="LHF87" s="20"/>
      <c r="LHG87" s="20"/>
      <c r="LHH87" s="20"/>
      <c r="LHI87" s="20"/>
      <c r="LHJ87" s="20"/>
      <c r="LHK87" s="20"/>
      <c r="LHL87" s="35"/>
      <c r="LHM87" s="31"/>
      <c r="LHN87" s="32"/>
      <c r="LHQ87" s="20"/>
      <c r="LHR87" s="20"/>
      <c r="LHS87" s="20"/>
      <c r="LHT87" s="20"/>
      <c r="LHU87" s="20"/>
      <c r="LHV87" s="20"/>
      <c r="LHW87" s="20"/>
      <c r="LHX87" s="20"/>
      <c r="LHY87" s="20"/>
      <c r="LHZ87" s="20"/>
      <c r="LIA87" s="20"/>
      <c r="LIB87" s="20"/>
      <c r="LIC87" s="35"/>
      <c r="LID87" s="31"/>
      <c r="LIE87" s="32"/>
      <c r="LIH87" s="20"/>
      <c r="LII87" s="20"/>
      <c r="LIJ87" s="20"/>
      <c r="LIK87" s="20"/>
      <c r="LIL87" s="20"/>
      <c r="LIM87" s="20"/>
      <c r="LIN87" s="20"/>
      <c r="LIO87" s="20"/>
      <c r="LIP87" s="20"/>
      <c r="LIQ87" s="20"/>
      <c r="LIR87" s="20"/>
      <c r="LIS87" s="20"/>
      <c r="LIT87" s="35"/>
      <c r="LIU87" s="31"/>
      <c r="LIV87" s="32"/>
      <c r="LIY87" s="20"/>
      <c r="LIZ87" s="20"/>
      <c r="LJA87" s="20"/>
      <c r="LJB87" s="20"/>
      <c r="LJC87" s="20"/>
      <c r="LJD87" s="20"/>
      <c r="LJE87" s="20"/>
      <c r="LJF87" s="20"/>
      <c r="LJG87" s="20"/>
      <c r="LJH87" s="20"/>
      <c r="LJI87" s="20"/>
      <c r="LJJ87" s="20"/>
      <c r="LJK87" s="35"/>
      <c r="LJL87" s="31"/>
      <c r="LJM87" s="32"/>
      <c r="LJP87" s="20"/>
      <c r="LJQ87" s="20"/>
      <c r="LJR87" s="20"/>
      <c r="LJS87" s="20"/>
      <c r="LJT87" s="20"/>
      <c r="LJU87" s="20"/>
      <c r="LJV87" s="20"/>
      <c r="LJW87" s="20"/>
      <c r="LJX87" s="20"/>
      <c r="LJY87" s="20"/>
      <c r="LJZ87" s="20"/>
      <c r="LKA87" s="20"/>
      <c r="LKB87" s="35"/>
      <c r="LKC87" s="31"/>
      <c r="LKD87" s="32"/>
      <c r="LKG87" s="20"/>
      <c r="LKH87" s="20"/>
      <c r="LKI87" s="20"/>
      <c r="LKJ87" s="20"/>
      <c r="LKK87" s="20"/>
      <c r="LKL87" s="20"/>
      <c r="LKM87" s="20"/>
      <c r="LKN87" s="20"/>
      <c r="LKO87" s="20"/>
      <c r="LKP87" s="20"/>
      <c r="LKQ87" s="20"/>
      <c r="LKR87" s="20"/>
      <c r="LKS87" s="35"/>
      <c r="LKT87" s="31"/>
      <c r="LKU87" s="32"/>
      <c r="LKX87" s="20"/>
      <c r="LKY87" s="20"/>
      <c r="LKZ87" s="20"/>
      <c r="LLA87" s="20"/>
      <c r="LLB87" s="20"/>
      <c r="LLC87" s="20"/>
      <c r="LLD87" s="20"/>
      <c r="LLE87" s="20"/>
      <c r="LLF87" s="20"/>
      <c r="LLG87" s="20"/>
      <c r="LLH87" s="20"/>
      <c r="LLI87" s="20"/>
      <c r="LLJ87" s="35"/>
      <c r="LLK87" s="31"/>
      <c r="LLL87" s="32"/>
      <c r="LLO87" s="20"/>
      <c r="LLP87" s="20"/>
      <c r="LLQ87" s="20"/>
      <c r="LLR87" s="20"/>
      <c r="LLS87" s="20"/>
      <c r="LLT87" s="20"/>
      <c r="LLU87" s="20"/>
      <c r="LLV87" s="20"/>
      <c r="LLW87" s="20"/>
      <c r="LLX87" s="20"/>
      <c r="LLY87" s="20"/>
      <c r="LLZ87" s="20"/>
      <c r="LMA87" s="35"/>
      <c r="LMB87" s="31"/>
      <c r="LMC87" s="32"/>
      <c r="LMF87" s="20"/>
      <c r="LMG87" s="20"/>
      <c r="LMH87" s="20"/>
      <c r="LMI87" s="20"/>
      <c r="LMJ87" s="20"/>
      <c r="LMK87" s="20"/>
      <c r="LML87" s="20"/>
      <c r="LMM87" s="20"/>
      <c r="LMN87" s="20"/>
      <c r="LMO87" s="20"/>
      <c r="LMP87" s="20"/>
      <c r="LMQ87" s="20"/>
      <c r="LMR87" s="35"/>
      <c r="LMS87" s="31"/>
      <c r="LMT87" s="32"/>
      <c r="LMW87" s="20"/>
      <c r="LMX87" s="20"/>
      <c r="LMY87" s="20"/>
      <c r="LMZ87" s="20"/>
      <c r="LNA87" s="20"/>
      <c r="LNB87" s="20"/>
      <c r="LNC87" s="20"/>
      <c r="LND87" s="20"/>
      <c r="LNE87" s="20"/>
      <c r="LNF87" s="20"/>
      <c r="LNG87" s="20"/>
      <c r="LNH87" s="20"/>
      <c r="LNI87" s="35"/>
      <c r="LNJ87" s="31"/>
      <c r="LNK87" s="32"/>
      <c r="LNN87" s="20"/>
      <c r="LNO87" s="20"/>
      <c r="LNP87" s="20"/>
      <c r="LNQ87" s="20"/>
      <c r="LNR87" s="20"/>
      <c r="LNS87" s="20"/>
      <c r="LNT87" s="20"/>
      <c r="LNU87" s="20"/>
      <c r="LNV87" s="20"/>
      <c r="LNW87" s="20"/>
      <c r="LNX87" s="20"/>
      <c r="LNY87" s="20"/>
      <c r="LNZ87" s="35"/>
      <c r="LOA87" s="31"/>
      <c r="LOB87" s="32"/>
      <c r="LOE87" s="20"/>
      <c r="LOF87" s="20"/>
      <c r="LOG87" s="20"/>
      <c r="LOH87" s="20"/>
      <c r="LOI87" s="20"/>
      <c r="LOJ87" s="20"/>
      <c r="LOK87" s="20"/>
      <c r="LOL87" s="20"/>
      <c r="LOM87" s="20"/>
      <c r="LON87" s="20"/>
      <c r="LOO87" s="20"/>
      <c r="LOP87" s="20"/>
      <c r="LOQ87" s="35"/>
      <c r="LOR87" s="31"/>
      <c r="LOS87" s="32"/>
      <c r="LOV87" s="20"/>
      <c r="LOW87" s="20"/>
      <c r="LOX87" s="20"/>
      <c r="LOY87" s="20"/>
      <c r="LOZ87" s="20"/>
      <c r="LPA87" s="20"/>
      <c r="LPB87" s="20"/>
      <c r="LPC87" s="20"/>
      <c r="LPD87" s="20"/>
      <c r="LPE87" s="20"/>
      <c r="LPF87" s="20"/>
      <c r="LPG87" s="20"/>
      <c r="LPH87" s="35"/>
      <c r="LPI87" s="31"/>
      <c r="LPJ87" s="32"/>
      <c r="LPM87" s="20"/>
      <c r="LPN87" s="20"/>
      <c r="LPO87" s="20"/>
      <c r="LPP87" s="20"/>
      <c r="LPQ87" s="20"/>
      <c r="LPR87" s="20"/>
      <c r="LPS87" s="20"/>
      <c r="LPT87" s="20"/>
      <c r="LPU87" s="20"/>
      <c r="LPV87" s="20"/>
      <c r="LPW87" s="20"/>
      <c r="LPX87" s="20"/>
      <c r="LPY87" s="35"/>
      <c r="LPZ87" s="31"/>
      <c r="LQA87" s="32"/>
      <c r="LQD87" s="20"/>
      <c r="LQE87" s="20"/>
      <c r="LQF87" s="20"/>
      <c r="LQG87" s="20"/>
      <c r="LQH87" s="20"/>
      <c r="LQI87" s="20"/>
      <c r="LQJ87" s="20"/>
      <c r="LQK87" s="20"/>
      <c r="LQL87" s="20"/>
      <c r="LQM87" s="20"/>
      <c r="LQN87" s="20"/>
      <c r="LQO87" s="20"/>
      <c r="LQP87" s="35"/>
      <c r="LQQ87" s="31"/>
      <c r="LQR87" s="32"/>
      <c r="LQU87" s="20"/>
      <c r="LQV87" s="20"/>
      <c r="LQW87" s="20"/>
      <c r="LQX87" s="20"/>
      <c r="LQY87" s="20"/>
      <c r="LQZ87" s="20"/>
      <c r="LRA87" s="20"/>
      <c r="LRB87" s="20"/>
      <c r="LRC87" s="20"/>
      <c r="LRD87" s="20"/>
      <c r="LRE87" s="20"/>
      <c r="LRF87" s="20"/>
      <c r="LRG87" s="35"/>
      <c r="LRH87" s="31"/>
      <c r="LRI87" s="32"/>
      <c r="LRL87" s="20"/>
      <c r="LRM87" s="20"/>
      <c r="LRN87" s="20"/>
      <c r="LRO87" s="20"/>
      <c r="LRP87" s="20"/>
      <c r="LRQ87" s="20"/>
      <c r="LRR87" s="20"/>
      <c r="LRS87" s="20"/>
      <c r="LRT87" s="20"/>
      <c r="LRU87" s="20"/>
      <c r="LRV87" s="20"/>
      <c r="LRW87" s="20"/>
      <c r="LRX87" s="35"/>
      <c r="LRY87" s="31"/>
      <c r="LRZ87" s="32"/>
      <c r="LSC87" s="20"/>
      <c r="LSD87" s="20"/>
      <c r="LSE87" s="20"/>
      <c r="LSF87" s="20"/>
      <c r="LSG87" s="20"/>
      <c r="LSH87" s="20"/>
      <c r="LSI87" s="20"/>
      <c r="LSJ87" s="20"/>
      <c r="LSK87" s="20"/>
      <c r="LSL87" s="20"/>
      <c r="LSM87" s="20"/>
      <c r="LSN87" s="20"/>
      <c r="LSO87" s="35"/>
      <c r="LSP87" s="31"/>
      <c r="LSQ87" s="32"/>
      <c r="LST87" s="20"/>
      <c r="LSU87" s="20"/>
      <c r="LSV87" s="20"/>
      <c r="LSW87" s="20"/>
      <c r="LSX87" s="20"/>
      <c r="LSY87" s="20"/>
      <c r="LSZ87" s="20"/>
      <c r="LTA87" s="20"/>
      <c r="LTB87" s="20"/>
      <c r="LTC87" s="20"/>
      <c r="LTD87" s="20"/>
      <c r="LTE87" s="20"/>
      <c r="LTF87" s="35"/>
      <c r="LTG87" s="31"/>
      <c r="LTH87" s="32"/>
      <c r="LTK87" s="20"/>
      <c r="LTL87" s="20"/>
      <c r="LTM87" s="20"/>
      <c r="LTN87" s="20"/>
      <c r="LTO87" s="20"/>
      <c r="LTP87" s="20"/>
      <c r="LTQ87" s="20"/>
      <c r="LTR87" s="20"/>
      <c r="LTS87" s="20"/>
      <c r="LTT87" s="20"/>
      <c r="LTU87" s="20"/>
      <c r="LTV87" s="20"/>
      <c r="LTW87" s="35"/>
      <c r="LTX87" s="31"/>
      <c r="LTY87" s="32"/>
      <c r="LUB87" s="20"/>
      <c r="LUC87" s="20"/>
      <c r="LUD87" s="20"/>
      <c r="LUE87" s="20"/>
      <c r="LUF87" s="20"/>
      <c r="LUG87" s="20"/>
      <c r="LUH87" s="20"/>
      <c r="LUI87" s="20"/>
      <c r="LUJ87" s="20"/>
      <c r="LUK87" s="20"/>
      <c r="LUL87" s="20"/>
      <c r="LUM87" s="20"/>
      <c r="LUN87" s="35"/>
      <c r="LUO87" s="31"/>
      <c r="LUP87" s="32"/>
      <c r="LUS87" s="20"/>
      <c r="LUT87" s="20"/>
      <c r="LUU87" s="20"/>
      <c r="LUV87" s="20"/>
      <c r="LUW87" s="20"/>
      <c r="LUX87" s="20"/>
      <c r="LUY87" s="20"/>
      <c r="LUZ87" s="20"/>
      <c r="LVA87" s="20"/>
      <c r="LVB87" s="20"/>
      <c r="LVC87" s="20"/>
      <c r="LVD87" s="20"/>
      <c r="LVE87" s="35"/>
      <c r="LVF87" s="31"/>
      <c r="LVG87" s="32"/>
      <c r="LVJ87" s="20"/>
      <c r="LVK87" s="20"/>
      <c r="LVL87" s="20"/>
      <c r="LVM87" s="20"/>
      <c r="LVN87" s="20"/>
      <c r="LVO87" s="20"/>
      <c r="LVP87" s="20"/>
      <c r="LVQ87" s="20"/>
      <c r="LVR87" s="20"/>
      <c r="LVS87" s="20"/>
      <c r="LVT87" s="20"/>
      <c r="LVU87" s="20"/>
      <c r="LVV87" s="35"/>
      <c r="LVW87" s="31"/>
      <c r="LVX87" s="32"/>
      <c r="LWA87" s="20"/>
      <c r="LWB87" s="20"/>
      <c r="LWC87" s="20"/>
      <c r="LWD87" s="20"/>
      <c r="LWE87" s="20"/>
      <c r="LWF87" s="20"/>
      <c r="LWG87" s="20"/>
      <c r="LWH87" s="20"/>
      <c r="LWI87" s="20"/>
      <c r="LWJ87" s="20"/>
      <c r="LWK87" s="20"/>
      <c r="LWL87" s="20"/>
      <c r="LWM87" s="35"/>
      <c r="LWN87" s="31"/>
      <c r="LWO87" s="32"/>
      <c r="LWR87" s="20"/>
      <c r="LWS87" s="20"/>
      <c r="LWT87" s="20"/>
      <c r="LWU87" s="20"/>
      <c r="LWV87" s="20"/>
      <c r="LWW87" s="20"/>
      <c r="LWX87" s="20"/>
      <c r="LWY87" s="20"/>
      <c r="LWZ87" s="20"/>
      <c r="LXA87" s="20"/>
      <c r="LXB87" s="20"/>
      <c r="LXC87" s="20"/>
      <c r="LXD87" s="35"/>
      <c r="LXE87" s="31"/>
      <c r="LXF87" s="32"/>
      <c r="LXI87" s="20"/>
      <c r="LXJ87" s="20"/>
      <c r="LXK87" s="20"/>
      <c r="LXL87" s="20"/>
      <c r="LXM87" s="20"/>
      <c r="LXN87" s="20"/>
      <c r="LXO87" s="20"/>
      <c r="LXP87" s="20"/>
      <c r="LXQ87" s="20"/>
      <c r="LXR87" s="20"/>
      <c r="LXS87" s="20"/>
      <c r="LXT87" s="20"/>
      <c r="LXU87" s="35"/>
      <c r="LXV87" s="31"/>
      <c r="LXW87" s="32"/>
      <c r="LXZ87" s="20"/>
      <c r="LYA87" s="20"/>
      <c r="LYB87" s="20"/>
      <c r="LYC87" s="20"/>
      <c r="LYD87" s="20"/>
      <c r="LYE87" s="20"/>
      <c r="LYF87" s="20"/>
      <c r="LYG87" s="20"/>
      <c r="LYH87" s="20"/>
      <c r="LYI87" s="20"/>
      <c r="LYJ87" s="20"/>
      <c r="LYK87" s="20"/>
      <c r="LYL87" s="35"/>
      <c r="LYM87" s="31"/>
      <c r="LYN87" s="32"/>
      <c r="LYQ87" s="20"/>
      <c r="LYR87" s="20"/>
      <c r="LYS87" s="20"/>
      <c r="LYT87" s="20"/>
      <c r="LYU87" s="20"/>
      <c r="LYV87" s="20"/>
      <c r="LYW87" s="20"/>
      <c r="LYX87" s="20"/>
      <c r="LYY87" s="20"/>
      <c r="LYZ87" s="20"/>
      <c r="LZA87" s="20"/>
      <c r="LZB87" s="20"/>
      <c r="LZC87" s="35"/>
      <c r="LZD87" s="31"/>
      <c r="LZE87" s="32"/>
      <c r="LZH87" s="20"/>
      <c r="LZI87" s="20"/>
      <c r="LZJ87" s="20"/>
      <c r="LZK87" s="20"/>
      <c r="LZL87" s="20"/>
      <c r="LZM87" s="20"/>
      <c r="LZN87" s="20"/>
      <c r="LZO87" s="20"/>
      <c r="LZP87" s="20"/>
      <c r="LZQ87" s="20"/>
      <c r="LZR87" s="20"/>
      <c r="LZS87" s="20"/>
      <c r="LZT87" s="35"/>
      <c r="LZU87" s="31"/>
      <c r="LZV87" s="32"/>
      <c r="LZY87" s="20"/>
      <c r="LZZ87" s="20"/>
      <c r="MAA87" s="20"/>
      <c r="MAB87" s="20"/>
      <c r="MAC87" s="20"/>
      <c r="MAD87" s="20"/>
      <c r="MAE87" s="20"/>
      <c r="MAF87" s="20"/>
      <c r="MAG87" s="20"/>
      <c r="MAH87" s="20"/>
      <c r="MAI87" s="20"/>
      <c r="MAJ87" s="20"/>
      <c r="MAK87" s="35"/>
      <c r="MAL87" s="31"/>
      <c r="MAM87" s="32"/>
      <c r="MAP87" s="20"/>
      <c r="MAQ87" s="20"/>
      <c r="MAR87" s="20"/>
      <c r="MAS87" s="20"/>
      <c r="MAT87" s="20"/>
      <c r="MAU87" s="20"/>
      <c r="MAV87" s="20"/>
      <c r="MAW87" s="20"/>
      <c r="MAX87" s="20"/>
      <c r="MAY87" s="20"/>
      <c r="MAZ87" s="20"/>
      <c r="MBA87" s="20"/>
      <c r="MBB87" s="35"/>
      <c r="MBC87" s="31"/>
      <c r="MBD87" s="32"/>
      <c r="MBG87" s="20"/>
      <c r="MBH87" s="20"/>
      <c r="MBI87" s="20"/>
      <c r="MBJ87" s="20"/>
      <c r="MBK87" s="20"/>
      <c r="MBL87" s="20"/>
      <c r="MBM87" s="20"/>
      <c r="MBN87" s="20"/>
      <c r="MBO87" s="20"/>
      <c r="MBP87" s="20"/>
      <c r="MBQ87" s="20"/>
      <c r="MBR87" s="20"/>
      <c r="MBS87" s="35"/>
      <c r="MBT87" s="31"/>
      <c r="MBU87" s="32"/>
      <c r="MBX87" s="20"/>
      <c r="MBY87" s="20"/>
      <c r="MBZ87" s="20"/>
      <c r="MCA87" s="20"/>
      <c r="MCB87" s="20"/>
      <c r="MCC87" s="20"/>
      <c r="MCD87" s="20"/>
      <c r="MCE87" s="20"/>
      <c r="MCF87" s="20"/>
      <c r="MCG87" s="20"/>
      <c r="MCH87" s="20"/>
      <c r="MCI87" s="20"/>
      <c r="MCJ87" s="35"/>
      <c r="MCK87" s="31"/>
      <c r="MCL87" s="32"/>
      <c r="MCO87" s="20"/>
      <c r="MCP87" s="20"/>
      <c r="MCQ87" s="20"/>
      <c r="MCR87" s="20"/>
      <c r="MCS87" s="20"/>
      <c r="MCT87" s="20"/>
      <c r="MCU87" s="20"/>
      <c r="MCV87" s="20"/>
      <c r="MCW87" s="20"/>
      <c r="MCX87" s="20"/>
      <c r="MCY87" s="20"/>
      <c r="MCZ87" s="20"/>
      <c r="MDA87" s="35"/>
      <c r="MDB87" s="31"/>
      <c r="MDC87" s="32"/>
      <c r="MDF87" s="20"/>
      <c r="MDG87" s="20"/>
      <c r="MDH87" s="20"/>
      <c r="MDI87" s="20"/>
      <c r="MDJ87" s="20"/>
      <c r="MDK87" s="20"/>
      <c r="MDL87" s="20"/>
      <c r="MDM87" s="20"/>
      <c r="MDN87" s="20"/>
      <c r="MDO87" s="20"/>
      <c r="MDP87" s="20"/>
      <c r="MDQ87" s="20"/>
      <c r="MDR87" s="35"/>
      <c r="MDS87" s="31"/>
      <c r="MDT87" s="32"/>
      <c r="MDW87" s="20"/>
      <c r="MDX87" s="20"/>
      <c r="MDY87" s="20"/>
      <c r="MDZ87" s="20"/>
      <c r="MEA87" s="20"/>
      <c r="MEB87" s="20"/>
      <c r="MEC87" s="20"/>
      <c r="MED87" s="20"/>
      <c r="MEE87" s="20"/>
      <c r="MEF87" s="20"/>
      <c r="MEG87" s="20"/>
      <c r="MEH87" s="20"/>
      <c r="MEI87" s="35"/>
      <c r="MEJ87" s="31"/>
      <c r="MEK87" s="32"/>
      <c r="MEN87" s="20"/>
      <c r="MEO87" s="20"/>
      <c r="MEP87" s="20"/>
      <c r="MEQ87" s="20"/>
      <c r="MER87" s="20"/>
      <c r="MES87" s="20"/>
      <c r="MET87" s="20"/>
      <c r="MEU87" s="20"/>
      <c r="MEV87" s="20"/>
      <c r="MEW87" s="20"/>
      <c r="MEX87" s="20"/>
      <c r="MEY87" s="20"/>
      <c r="MEZ87" s="35"/>
      <c r="MFA87" s="31"/>
      <c r="MFB87" s="32"/>
      <c r="MFE87" s="20"/>
      <c r="MFF87" s="20"/>
      <c r="MFG87" s="20"/>
      <c r="MFH87" s="20"/>
      <c r="MFI87" s="20"/>
      <c r="MFJ87" s="20"/>
      <c r="MFK87" s="20"/>
      <c r="MFL87" s="20"/>
      <c r="MFM87" s="20"/>
      <c r="MFN87" s="20"/>
      <c r="MFO87" s="20"/>
      <c r="MFP87" s="20"/>
      <c r="MFQ87" s="35"/>
      <c r="MFR87" s="31"/>
      <c r="MFS87" s="32"/>
      <c r="MFV87" s="20"/>
      <c r="MFW87" s="20"/>
      <c r="MFX87" s="20"/>
      <c r="MFY87" s="20"/>
      <c r="MFZ87" s="20"/>
      <c r="MGA87" s="20"/>
      <c r="MGB87" s="20"/>
      <c r="MGC87" s="20"/>
      <c r="MGD87" s="20"/>
      <c r="MGE87" s="20"/>
      <c r="MGF87" s="20"/>
      <c r="MGG87" s="20"/>
      <c r="MGH87" s="35"/>
      <c r="MGI87" s="31"/>
      <c r="MGJ87" s="32"/>
      <c r="MGM87" s="20"/>
      <c r="MGN87" s="20"/>
      <c r="MGO87" s="20"/>
      <c r="MGP87" s="20"/>
      <c r="MGQ87" s="20"/>
      <c r="MGR87" s="20"/>
      <c r="MGS87" s="20"/>
      <c r="MGT87" s="20"/>
      <c r="MGU87" s="20"/>
      <c r="MGV87" s="20"/>
      <c r="MGW87" s="20"/>
      <c r="MGX87" s="20"/>
      <c r="MGY87" s="35"/>
      <c r="MGZ87" s="31"/>
      <c r="MHA87" s="32"/>
      <c r="MHD87" s="20"/>
      <c r="MHE87" s="20"/>
      <c r="MHF87" s="20"/>
      <c r="MHG87" s="20"/>
      <c r="MHH87" s="20"/>
      <c r="MHI87" s="20"/>
      <c r="MHJ87" s="20"/>
      <c r="MHK87" s="20"/>
      <c r="MHL87" s="20"/>
      <c r="MHM87" s="20"/>
      <c r="MHN87" s="20"/>
      <c r="MHO87" s="20"/>
      <c r="MHP87" s="35"/>
      <c r="MHQ87" s="31"/>
      <c r="MHR87" s="32"/>
      <c r="MHU87" s="20"/>
      <c r="MHV87" s="20"/>
      <c r="MHW87" s="20"/>
      <c r="MHX87" s="20"/>
      <c r="MHY87" s="20"/>
      <c r="MHZ87" s="20"/>
      <c r="MIA87" s="20"/>
      <c r="MIB87" s="20"/>
      <c r="MIC87" s="20"/>
      <c r="MID87" s="20"/>
      <c r="MIE87" s="20"/>
      <c r="MIF87" s="20"/>
      <c r="MIG87" s="35"/>
      <c r="MIH87" s="31"/>
      <c r="MII87" s="32"/>
      <c r="MIL87" s="20"/>
      <c r="MIM87" s="20"/>
      <c r="MIN87" s="20"/>
      <c r="MIO87" s="20"/>
      <c r="MIP87" s="20"/>
      <c r="MIQ87" s="20"/>
      <c r="MIR87" s="20"/>
      <c r="MIS87" s="20"/>
      <c r="MIT87" s="20"/>
      <c r="MIU87" s="20"/>
      <c r="MIV87" s="20"/>
      <c r="MIW87" s="20"/>
      <c r="MIX87" s="35"/>
      <c r="MIY87" s="31"/>
      <c r="MIZ87" s="32"/>
      <c r="MJC87" s="20"/>
      <c r="MJD87" s="20"/>
      <c r="MJE87" s="20"/>
      <c r="MJF87" s="20"/>
      <c r="MJG87" s="20"/>
      <c r="MJH87" s="20"/>
      <c r="MJI87" s="20"/>
      <c r="MJJ87" s="20"/>
      <c r="MJK87" s="20"/>
      <c r="MJL87" s="20"/>
      <c r="MJM87" s="20"/>
      <c r="MJN87" s="20"/>
      <c r="MJO87" s="35"/>
      <c r="MJP87" s="31"/>
      <c r="MJQ87" s="32"/>
      <c r="MJT87" s="20"/>
      <c r="MJU87" s="20"/>
      <c r="MJV87" s="20"/>
      <c r="MJW87" s="20"/>
      <c r="MJX87" s="20"/>
      <c r="MJY87" s="20"/>
      <c r="MJZ87" s="20"/>
      <c r="MKA87" s="20"/>
      <c r="MKB87" s="20"/>
      <c r="MKC87" s="20"/>
      <c r="MKD87" s="20"/>
      <c r="MKE87" s="20"/>
      <c r="MKF87" s="35"/>
      <c r="MKG87" s="31"/>
      <c r="MKH87" s="32"/>
      <c r="MKK87" s="20"/>
      <c r="MKL87" s="20"/>
      <c r="MKM87" s="20"/>
      <c r="MKN87" s="20"/>
      <c r="MKO87" s="20"/>
      <c r="MKP87" s="20"/>
      <c r="MKQ87" s="20"/>
      <c r="MKR87" s="20"/>
      <c r="MKS87" s="20"/>
      <c r="MKT87" s="20"/>
      <c r="MKU87" s="20"/>
      <c r="MKV87" s="20"/>
      <c r="MKW87" s="35"/>
      <c r="MKX87" s="31"/>
      <c r="MKY87" s="32"/>
      <c r="MLB87" s="20"/>
      <c r="MLC87" s="20"/>
      <c r="MLD87" s="20"/>
      <c r="MLE87" s="20"/>
      <c r="MLF87" s="20"/>
      <c r="MLG87" s="20"/>
      <c r="MLH87" s="20"/>
      <c r="MLI87" s="20"/>
      <c r="MLJ87" s="20"/>
      <c r="MLK87" s="20"/>
      <c r="MLL87" s="20"/>
      <c r="MLM87" s="20"/>
      <c r="MLN87" s="35"/>
      <c r="MLO87" s="31"/>
      <c r="MLP87" s="32"/>
      <c r="MLS87" s="20"/>
      <c r="MLT87" s="20"/>
      <c r="MLU87" s="20"/>
      <c r="MLV87" s="20"/>
      <c r="MLW87" s="20"/>
      <c r="MLX87" s="20"/>
      <c r="MLY87" s="20"/>
      <c r="MLZ87" s="20"/>
      <c r="MMA87" s="20"/>
      <c r="MMB87" s="20"/>
      <c r="MMC87" s="20"/>
      <c r="MMD87" s="20"/>
      <c r="MME87" s="35"/>
      <c r="MMF87" s="31"/>
      <c r="MMG87" s="32"/>
      <c r="MMJ87" s="20"/>
      <c r="MMK87" s="20"/>
      <c r="MML87" s="20"/>
      <c r="MMM87" s="20"/>
      <c r="MMN87" s="20"/>
      <c r="MMO87" s="20"/>
      <c r="MMP87" s="20"/>
      <c r="MMQ87" s="20"/>
      <c r="MMR87" s="20"/>
      <c r="MMS87" s="20"/>
      <c r="MMT87" s="20"/>
      <c r="MMU87" s="20"/>
      <c r="MMV87" s="35"/>
      <c r="MMW87" s="31"/>
      <c r="MMX87" s="32"/>
      <c r="MNA87" s="20"/>
      <c r="MNB87" s="20"/>
      <c r="MNC87" s="20"/>
      <c r="MND87" s="20"/>
      <c r="MNE87" s="20"/>
      <c r="MNF87" s="20"/>
      <c r="MNG87" s="20"/>
      <c r="MNH87" s="20"/>
      <c r="MNI87" s="20"/>
      <c r="MNJ87" s="20"/>
      <c r="MNK87" s="20"/>
      <c r="MNL87" s="20"/>
      <c r="MNM87" s="35"/>
      <c r="MNN87" s="31"/>
      <c r="MNO87" s="32"/>
      <c r="MNR87" s="20"/>
      <c r="MNS87" s="20"/>
      <c r="MNT87" s="20"/>
      <c r="MNU87" s="20"/>
      <c r="MNV87" s="20"/>
      <c r="MNW87" s="20"/>
      <c r="MNX87" s="20"/>
      <c r="MNY87" s="20"/>
      <c r="MNZ87" s="20"/>
      <c r="MOA87" s="20"/>
      <c r="MOB87" s="20"/>
      <c r="MOC87" s="20"/>
      <c r="MOD87" s="35"/>
      <c r="MOE87" s="31"/>
      <c r="MOF87" s="32"/>
      <c r="MOI87" s="20"/>
      <c r="MOJ87" s="20"/>
      <c r="MOK87" s="20"/>
      <c r="MOL87" s="20"/>
      <c r="MOM87" s="20"/>
      <c r="MON87" s="20"/>
      <c r="MOO87" s="20"/>
      <c r="MOP87" s="20"/>
      <c r="MOQ87" s="20"/>
      <c r="MOR87" s="20"/>
      <c r="MOS87" s="20"/>
      <c r="MOT87" s="20"/>
      <c r="MOU87" s="35"/>
      <c r="MOV87" s="31"/>
      <c r="MOW87" s="32"/>
      <c r="MOZ87" s="20"/>
      <c r="MPA87" s="20"/>
      <c r="MPB87" s="20"/>
      <c r="MPC87" s="20"/>
      <c r="MPD87" s="20"/>
      <c r="MPE87" s="20"/>
      <c r="MPF87" s="20"/>
      <c r="MPG87" s="20"/>
      <c r="MPH87" s="20"/>
      <c r="MPI87" s="20"/>
      <c r="MPJ87" s="20"/>
      <c r="MPK87" s="20"/>
      <c r="MPL87" s="35"/>
      <c r="MPM87" s="31"/>
      <c r="MPN87" s="32"/>
      <c r="MPQ87" s="20"/>
      <c r="MPR87" s="20"/>
      <c r="MPS87" s="20"/>
      <c r="MPT87" s="20"/>
      <c r="MPU87" s="20"/>
      <c r="MPV87" s="20"/>
      <c r="MPW87" s="20"/>
      <c r="MPX87" s="20"/>
      <c r="MPY87" s="20"/>
      <c r="MPZ87" s="20"/>
      <c r="MQA87" s="20"/>
      <c r="MQB87" s="20"/>
      <c r="MQC87" s="35"/>
      <c r="MQD87" s="31"/>
      <c r="MQE87" s="32"/>
      <c r="MQH87" s="20"/>
      <c r="MQI87" s="20"/>
      <c r="MQJ87" s="20"/>
      <c r="MQK87" s="20"/>
      <c r="MQL87" s="20"/>
      <c r="MQM87" s="20"/>
      <c r="MQN87" s="20"/>
      <c r="MQO87" s="20"/>
      <c r="MQP87" s="20"/>
      <c r="MQQ87" s="20"/>
      <c r="MQR87" s="20"/>
      <c r="MQS87" s="20"/>
      <c r="MQT87" s="35"/>
      <c r="MQU87" s="31"/>
      <c r="MQV87" s="32"/>
      <c r="MQY87" s="20"/>
      <c r="MQZ87" s="20"/>
      <c r="MRA87" s="20"/>
      <c r="MRB87" s="20"/>
      <c r="MRC87" s="20"/>
      <c r="MRD87" s="20"/>
      <c r="MRE87" s="20"/>
      <c r="MRF87" s="20"/>
      <c r="MRG87" s="20"/>
      <c r="MRH87" s="20"/>
      <c r="MRI87" s="20"/>
      <c r="MRJ87" s="20"/>
      <c r="MRK87" s="35"/>
      <c r="MRL87" s="31"/>
      <c r="MRM87" s="32"/>
      <c r="MRP87" s="20"/>
      <c r="MRQ87" s="20"/>
      <c r="MRR87" s="20"/>
      <c r="MRS87" s="20"/>
      <c r="MRT87" s="20"/>
      <c r="MRU87" s="20"/>
      <c r="MRV87" s="20"/>
      <c r="MRW87" s="20"/>
      <c r="MRX87" s="20"/>
      <c r="MRY87" s="20"/>
      <c r="MRZ87" s="20"/>
      <c r="MSA87" s="20"/>
      <c r="MSB87" s="35"/>
      <c r="MSC87" s="31"/>
      <c r="MSD87" s="32"/>
      <c r="MSG87" s="20"/>
      <c r="MSH87" s="20"/>
      <c r="MSI87" s="20"/>
      <c r="MSJ87" s="20"/>
      <c r="MSK87" s="20"/>
      <c r="MSL87" s="20"/>
      <c r="MSM87" s="20"/>
      <c r="MSN87" s="20"/>
      <c r="MSO87" s="20"/>
      <c r="MSP87" s="20"/>
      <c r="MSQ87" s="20"/>
      <c r="MSR87" s="20"/>
      <c r="MSS87" s="35"/>
      <c r="MST87" s="31"/>
      <c r="MSU87" s="32"/>
      <c r="MSX87" s="20"/>
      <c r="MSY87" s="20"/>
      <c r="MSZ87" s="20"/>
      <c r="MTA87" s="20"/>
      <c r="MTB87" s="20"/>
      <c r="MTC87" s="20"/>
      <c r="MTD87" s="20"/>
      <c r="MTE87" s="20"/>
      <c r="MTF87" s="20"/>
      <c r="MTG87" s="20"/>
      <c r="MTH87" s="20"/>
      <c r="MTI87" s="20"/>
      <c r="MTJ87" s="35"/>
      <c r="MTK87" s="31"/>
      <c r="MTL87" s="32"/>
      <c r="MTO87" s="20"/>
      <c r="MTP87" s="20"/>
      <c r="MTQ87" s="20"/>
      <c r="MTR87" s="20"/>
      <c r="MTS87" s="20"/>
      <c r="MTT87" s="20"/>
      <c r="MTU87" s="20"/>
      <c r="MTV87" s="20"/>
      <c r="MTW87" s="20"/>
      <c r="MTX87" s="20"/>
      <c r="MTY87" s="20"/>
      <c r="MTZ87" s="20"/>
      <c r="MUA87" s="35"/>
      <c r="MUB87" s="31"/>
      <c r="MUC87" s="32"/>
      <c r="MUF87" s="20"/>
      <c r="MUG87" s="20"/>
      <c r="MUH87" s="20"/>
      <c r="MUI87" s="20"/>
      <c r="MUJ87" s="20"/>
      <c r="MUK87" s="20"/>
      <c r="MUL87" s="20"/>
      <c r="MUM87" s="20"/>
      <c r="MUN87" s="20"/>
      <c r="MUO87" s="20"/>
      <c r="MUP87" s="20"/>
      <c r="MUQ87" s="20"/>
      <c r="MUR87" s="35"/>
      <c r="MUS87" s="31"/>
      <c r="MUT87" s="32"/>
      <c r="MUW87" s="20"/>
      <c r="MUX87" s="20"/>
      <c r="MUY87" s="20"/>
      <c r="MUZ87" s="20"/>
      <c r="MVA87" s="20"/>
      <c r="MVB87" s="20"/>
      <c r="MVC87" s="20"/>
      <c r="MVD87" s="20"/>
      <c r="MVE87" s="20"/>
      <c r="MVF87" s="20"/>
      <c r="MVG87" s="20"/>
      <c r="MVH87" s="20"/>
      <c r="MVI87" s="35"/>
      <c r="MVJ87" s="31"/>
      <c r="MVK87" s="32"/>
      <c r="MVN87" s="20"/>
      <c r="MVO87" s="20"/>
      <c r="MVP87" s="20"/>
      <c r="MVQ87" s="20"/>
      <c r="MVR87" s="20"/>
      <c r="MVS87" s="20"/>
      <c r="MVT87" s="20"/>
      <c r="MVU87" s="20"/>
      <c r="MVV87" s="20"/>
      <c r="MVW87" s="20"/>
      <c r="MVX87" s="20"/>
      <c r="MVY87" s="20"/>
      <c r="MVZ87" s="35"/>
      <c r="MWA87" s="31"/>
      <c r="MWB87" s="32"/>
      <c r="MWE87" s="20"/>
      <c r="MWF87" s="20"/>
      <c r="MWG87" s="20"/>
      <c r="MWH87" s="20"/>
      <c r="MWI87" s="20"/>
      <c r="MWJ87" s="20"/>
      <c r="MWK87" s="20"/>
      <c r="MWL87" s="20"/>
      <c r="MWM87" s="20"/>
      <c r="MWN87" s="20"/>
      <c r="MWO87" s="20"/>
      <c r="MWP87" s="20"/>
      <c r="MWQ87" s="35"/>
      <c r="MWR87" s="31"/>
      <c r="MWS87" s="32"/>
      <c r="MWV87" s="20"/>
      <c r="MWW87" s="20"/>
      <c r="MWX87" s="20"/>
      <c r="MWY87" s="20"/>
      <c r="MWZ87" s="20"/>
      <c r="MXA87" s="20"/>
      <c r="MXB87" s="20"/>
      <c r="MXC87" s="20"/>
      <c r="MXD87" s="20"/>
      <c r="MXE87" s="20"/>
      <c r="MXF87" s="20"/>
      <c r="MXG87" s="20"/>
      <c r="MXH87" s="35"/>
      <c r="MXI87" s="31"/>
      <c r="MXJ87" s="32"/>
      <c r="MXM87" s="20"/>
      <c r="MXN87" s="20"/>
      <c r="MXO87" s="20"/>
      <c r="MXP87" s="20"/>
      <c r="MXQ87" s="20"/>
      <c r="MXR87" s="20"/>
      <c r="MXS87" s="20"/>
      <c r="MXT87" s="20"/>
      <c r="MXU87" s="20"/>
      <c r="MXV87" s="20"/>
      <c r="MXW87" s="20"/>
      <c r="MXX87" s="20"/>
      <c r="MXY87" s="35"/>
      <c r="MXZ87" s="31"/>
      <c r="MYA87" s="32"/>
      <c r="MYD87" s="20"/>
      <c r="MYE87" s="20"/>
      <c r="MYF87" s="20"/>
      <c r="MYG87" s="20"/>
      <c r="MYH87" s="20"/>
      <c r="MYI87" s="20"/>
      <c r="MYJ87" s="20"/>
      <c r="MYK87" s="20"/>
      <c r="MYL87" s="20"/>
      <c r="MYM87" s="20"/>
      <c r="MYN87" s="20"/>
      <c r="MYO87" s="20"/>
      <c r="MYP87" s="35"/>
      <c r="MYQ87" s="31"/>
      <c r="MYR87" s="32"/>
      <c r="MYU87" s="20"/>
      <c r="MYV87" s="20"/>
      <c r="MYW87" s="20"/>
      <c r="MYX87" s="20"/>
      <c r="MYY87" s="20"/>
      <c r="MYZ87" s="20"/>
      <c r="MZA87" s="20"/>
      <c r="MZB87" s="20"/>
      <c r="MZC87" s="20"/>
      <c r="MZD87" s="20"/>
      <c r="MZE87" s="20"/>
      <c r="MZF87" s="20"/>
      <c r="MZG87" s="35"/>
      <c r="MZH87" s="31"/>
      <c r="MZI87" s="32"/>
      <c r="MZL87" s="20"/>
      <c r="MZM87" s="20"/>
      <c r="MZN87" s="20"/>
      <c r="MZO87" s="20"/>
      <c r="MZP87" s="20"/>
      <c r="MZQ87" s="20"/>
      <c r="MZR87" s="20"/>
      <c r="MZS87" s="20"/>
      <c r="MZT87" s="20"/>
      <c r="MZU87" s="20"/>
      <c r="MZV87" s="20"/>
      <c r="MZW87" s="20"/>
      <c r="MZX87" s="35"/>
      <c r="MZY87" s="31"/>
      <c r="MZZ87" s="32"/>
      <c r="NAC87" s="20"/>
      <c r="NAD87" s="20"/>
      <c r="NAE87" s="20"/>
      <c r="NAF87" s="20"/>
      <c r="NAG87" s="20"/>
      <c r="NAH87" s="20"/>
      <c r="NAI87" s="20"/>
      <c r="NAJ87" s="20"/>
      <c r="NAK87" s="20"/>
      <c r="NAL87" s="20"/>
      <c r="NAM87" s="20"/>
      <c r="NAN87" s="20"/>
      <c r="NAO87" s="35"/>
      <c r="NAP87" s="31"/>
      <c r="NAQ87" s="32"/>
      <c r="NAT87" s="20"/>
      <c r="NAU87" s="20"/>
      <c r="NAV87" s="20"/>
      <c r="NAW87" s="20"/>
      <c r="NAX87" s="20"/>
      <c r="NAY87" s="20"/>
      <c r="NAZ87" s="20"/>
      <c r="NBA87" s="20"/>
      <c r="NBB87" s="20"/>
      <c r="NBC87" s="20"/>
      <c r="NBD87" s="20"/>
      <c r="NBE87" s="20"/>
      <c r="NBF87" s="35"/>
      <c r="NBG87" s="31"/>
      <c r="NBH87" s="32"/>
      <c r="NBK87" s="20"/>
      <c r="NBL87" s="20"/>
      <c r="NBM87" s="20"/>
      <c r="NBN87" s="20"/>
      <c r="NBO87" s="20"/>
      <c r="NBP87" s="20"/>
      <c r="NBQ87" s="20"/>
      <c r="NBR87" s="20"/>
      <c r="NBS87" s="20"/>
      <c r="NBT87" s="20"/>
      <c r="NBU87" s="20"/>
      <c r="NBV87" s="20"/>
      <c r="NBW87" s="35"/>
      <c r="NBX87" s="31"/>
      <c r="NBY87" s="32"/>
      <c r="NCB87" s="20"/>
      <c r="NCC87" s="20"/>
      <c r="NCD87" s="20"/>
      <c r="NCE87" s="20"/>
      <c r="NCF87" s="20"/>
      <c r="NCG87" s="20"/>
      <c r="NCH87" s="20"/>
      <c r="NCI87" s="20"/>
      <c r="NCJ87" s="20"/>
      <c r="NCK87" s="20"/>
      <c r="NCL87" s="20"/>
      <c r="NCM87" s="20"/>
      <c r="NCN87" s="35"/>
      <c r="NCO87" s="31"/>
      <c r="NCP87" s="32"/>
      <c r="NCS87" s="20"/>
      <c r="NCT87" s="20"/>
      <c r="NCU87" s="20"/>
      <c r="NCV87" s="20"/>
      <c r="NCW87" s="20"/>
      <c r="NCX87" s="20"/>
      <c r="NCY87" s="20"/>
      <c r="NCZ87" s="20"/>
      <c r="NDA87" s="20"/>
      <c r="NDB87" s="20"/>
      <c r="NDC87" s="20"/>
      <c r="NDD87" s="20"/>
      <c r="NDE87" s="35"/>
      <c r="NDF87" s="31"/>
      <c r="NDG87" s="32"/>
      <c r="NDJ87" s="20"/>
      <c r="NDK87" s="20"/>
      <c r="NDL87" s="20"/>
      <c r="NDM87" s="20"/>
      <c r="NDN87" s="20"/>
      <c r="NDO87" s="20"/>
      <c r="NDP87" s="20"/>
      <c r="NDQ87" s="20"/>
      <c r="NDR87" s="20"/>
      <c r="NDS87" s="20"/>
      <c r="NDT87" s="20"/>
      <c r="NDU87" s="20"/>
      <c r="NDV87" s="35"/>
      <c r="NDW87" s="31"/>
      <c r="NDX87" s="32"/>
      <c r="NEA87" s="20"/>
      <c r="NEB87" s="20"/>
      <c r="NEC87" s="20"/>
      <c r="NED87" s="20"/>
      <c r="NEE87" s="20"/>
      <c r="NEF87" s="20"/>
      <c r="NEG87" s="20"/>
      <c r="NEH87" s="20"/>
      <c r="NEI87" s="20"/>
      <c r="NEJ87" s="20"/>
      <c r="NEK87" s="20"/>
      <c r="NEL87" s="20"/>
      <c r="NEM87" s="35"/>
      <c r="NEN87" s="31"/>
      <c r="NEO87" s="32"/>
      <c r="NER87" s="20"/>
      <c r="NES87" s="20"/>
      <c r="NET87" s="20"/>
      <c r="NEU87" s="20"/>
      <c r="NEV87" s="20"/>
      <c r="NEW87" s="20"/>
      <c r="NEX87" s="20"/>
      <c r="NEY87" s="20"/>
      <c r="NEZ87" s="20"/>
      <c r="NFA87" s="20"/>
      <c r="NFB87" s="20"/>
      <c r="NFC87" s="20"/>
      <c r="NFD87" s="35"/>
      <c r="NFE87" s="31"/>
      <c r="NFF87" s="32"/>
      <c r="NFI87" s="20"/>
      <c r="NFJ87" s="20"/>
      <c r="NFK87" s="20"/>
      <c r="NFL87" s="20"/>
      <c r="NFM87" s="20"/>
      <c r="NFN87" s="20"/>
      <c r="NFO87" s="20"/>
      <c r="NFP87" s="20"/>
      <c r="NFQ87" s="20"/>
      <c r="NFR87" s="20"/>
      <c r="NFS87" s="20"/>
      <c r="NFT87" s="20"/>
      <c r="NFU87" s="35"/>
      <c r="NFV87" s="31"/>
      <c r="NFW87" s="32"/>
      <c r="NFZ87" s="20"/>
      <c r="NGA87" s="20"/>
      <c r="NGB87" s="20"/>
      <c r="NGC87" s="20"/>
      <c r="NGD87" s="20"/>
      <c r="NGE87" s="20"/>
      <c r="NGF87" s="20"/>
      <c r="NGG87" s="20"/>
      <c r="NGH87" s="20"/>
      <c r="NGI87" s="20"/>
      <c r="NGJ87" s="20"/>
      <c r="NGK87" s="20"/>
      <c r="NGL87" s="35"/>
      <c r="NGM87" s="31"/>
      <c r="NGN87" s="32"/>
      <c r="NGQ87" s="20"/>
      <c r="NGR87" s="20"/>
      <c r="NGS87" s="20"/>
      <c r="NGT87" s="20"/>
      <c r="NGU87" s="20"/>
      <c r="NGV87" s="20"/>
      <c r="NGW87" s="20"/>
      <c r="NGX87" s="20"/>
      <c r="NGY87" s="20"/>
      <c r="NGZ87" s="20"/>
      <c r="NHA87" s="20"/>
      <c r="NHB87" s="20"/>
      <c r="NHC87" s="35"/>
      <c r="NHD87" s="31"/>
      <c r="NHE87" s="32"/>
      <c r="NHH87" s="20"/>
      <c r="NHI87" s="20"/>
      <c r="NHJ87" s="20"/>
      <c r="NHK87" s="20"/>
      <c r="NHL87" s="20"/>
      <c r="NHM87" s="20"/>
      <c r="NHN87" s="20"/>
      <c r="NHO87" s="20"/>
      <c r="NHP87" s="20"/>
      <c r="NHQ87" s="20"/>
      <c r="NHR87" s="20"/>
      <c r="NHS87" s="20"/>
      <c r="NHT87" s="35"/>
      <c r="NHU87" s="31"/>
      <c r="NHV87" s="32"/>
      <c r="NHY87" s="20"/>
      <c r="NHZ87" s="20"/>
      <c r="NIA87" s="20"/>
      <c r="NIB87" s="20"/>
      <c r="NIC87" s="20"/>
      <c r="NID87" s="20"/>
      <c r="NIE87" s="20"/>
      <c r="NIF87" s="20"/>
      <c r="NIG87" s="20"/>
      <c r="NIH87" s="20"/>
      <c r="NII87" s="20"/>
      <c r="NIJ87" s="20"/>
      <c r="NIK87" s="35"/>
      <c r="NIL87" s="31"/>
      <c r="NIM87" s="32"/>
      <c r="NIP87" s="20"/>
      <c r="NIQ87" s="20"/>
      <c r="NIR87" s="20"/>
      <c r="NIS87" s="20"/>
      <c r="NIT87" s="20"/>
      <c r="NIU87" s="20"/>
      <c r="NIV87" s="20"/>
      <c r="NIW87" s="20"/>
      <c r="NIX87" s="20"/>
      <c r="NIY87" s="20"/>
      <c r="NIZ87" s="20"/>
      <c r="NJA87" s="20"/>
      <c r="NJB87" s="35"/>
      <c r="NJC87" s="31"/>
      <c r="NJD87" s="32"/>
      <c r="NJG87" s="20"/>
      <c r="NJH87" s="20"/>
      <c r="NJI87" s="20"/>
      <c r="NJJ87" s="20"/>
      <c r="NJK87" s="20"/>
      <c r="NJL87" s="20"/>
      <c r="NJM87" s="20"/>
      <c r="NJN87" s="20"/>
      <c r="NJO87" s="20"/>
      <c r="NJP87" s="20"/>
      <c r="NJQ87" s="20"/>
      <c r="NJR87" s="20"/>
      <c r="NJS87" s="35"/>
      <c r="NJT87" s="31"/>
      <c r="NJU87" s="32"/>
      <c r="NJX87" s="20"/>
      <c r="NJY87" s="20"/>
      <c r="NJZ87" s="20"/>
      <c r="NKA87" s="20"/>
      <c r="NKB87" s="20"/>
      <c r="NKC87" s="20"/>
      <c r="NKD87" s="20"/>
      <c r="NKE87" s="20"/>
      <c r="NKF87" s="20"/>
      <c r="NKG87" s="20"/>
      <c r="NKH87" s="20"/>
      <c r="NKI87" s="20"/>
      <c r="NKJ87" s="35"/>
      <c r="NKK87" s="31"/>
      <c r="NKL87" s="32"/>
      <c r="NKO87" s="20"/>
      <c r="NKP87" s="20"/>
      <c r="NKQ87" s="20"/>
      <c r="NKR87" s="20"/>
      <c r="NKS87" s="20"/>
      <c r="NKT87" s="20"/>
      <c r="NKU87" s="20"/>
      <c r="NKV87" s="20"/>
      <c r="NKW87" s="20"/>
      <c r="NKX87" s="20"/>
      <c r="NKY87" s="20"/>
      <c r="NKZ87" s="20"/>
      <c r="NLA87" s="35"/>
      <c r="NLB87" s="31"/>
      <c r="NLC87" s="32"/>
      <c r="NLF87" s="20"/>
      <c r="NLG87" s="20"/>
      <c r="NLH87" s="20"/>
      <c r="NLI87" s="20"/>
      <c r="NLJ87" s="20"/>
      <c r="NLK87" s="20"/>
      <c r="NLL87" s="20"/>
      <c r="NLM87" s="20"/>
      <c r="NLN87" s="20"/>
      <c r="NLO87" s="20"/>
      <c r="NLP87" s="20"/>
      <c r="NLQ87" s="20"/>
      <c r="NLR87" s="35"/>
      <c r="NLS87" s="31"/>
      <c r="NLT87" s="32"/>
      <c r="NLW87" s="20"/>
      <c r="NLX87" s="20"/>
      <c r="NLY87" s="20"/>
      <c r="NLZ87" s="20"/>
      <c r="NMA87" s="20"/>
      <c r="NMB87" s="20"/>
      <c r="NMC87" s="20"/>
      <c r="NMD87" s="20"/>
      <c r="NME87" s="20"/>
      <c r="NMF87" s="20"/>
      <c r="NMG87" s="20"/>
      <c r="NMH87" s="20"/>
      <c r="NMI87" s="35"/>
      <c r="NMJ87" s="31"/>
      <c r="NMK87" s="32"/>
      <c r="NMN87" s="20"/>
      <c r="NMO87" s="20"/>
      <c r="NMP87" s="20"/>
      <c r="NMQ87" s="20"/>
      <c r="NMR87" s="20"/>
      <c r="NMS87" s="20"/>
      <c r="NMT87" s="20"/>
      <c r="NMU87" s="20"/>
      <c r="NMV87" s="20"/>
      <c r="NMW87" s="20"/>
      <c r="NMX87" s="20"/>
      <c r="NMY87" s="20"/>
      <c r="NMZ87" s="35"/>
      <c r="NNA87" s="31"/>
      <c r="NNB87" s="32"/>
      <c r="NNE87" s="20"/>
      <c r="NNF87" s="20"/>
      <c r="NNG87" s="20"/>
      <c r="NNH87" s="20"/>
      <c r="NNI87" s="20"/>
      <c r="NNJ87" s="20"/>
      <c r="NNK87" s="20"/>
      <c r="NNL87" s="20"/>
      <c r="NNM87" s="20"/>
      <c r="NNN87" s="20"/>
      <c r="NNO87" s="20"/>
      <c r="NNP87" s="20"/>
      <c r="NNQ87" s="35"/>
      <c r="NNR87" s="31"/>
      <c r="NNS87" s="32"/>
      <c r="NNV87" s="20"/>
      <c r="NNW87" s="20"/>
      <c r="NNX87" s="20"/>
      <c r="NNY87" s="20"/>
      <c r="NNZ87" s="20"/>
      <c r="NOA87" s="20"/>
      <c r="NOB87" s="20"/>
      <c r="NOC87" s="20"/>
      <c r="NOD87" s="20"/>
      <c r="NOE87" s="20"/>
      <c r="NOF87" s="20"/>
      <c r="NOG87" s="20"/>
      <c r="NOH87" s="35"/>
      <c r="NOI87" s="31"/>
      <c r="NOJ87" s="32"/>
      <c r="NOM87" s="20"/>
      <c r="NON87" s="20"/>
      <c r="NOO87" s="20"/>
      <c r="NOP87" s="20"/>
      <c r="NOQ87" s="20"/>
      <c r="NOR87" s="20"/>
      <c r="NOS87" s="20"/>
      <c r="NOT87" s="20"/>
      <c r="NOU87" s="20"/>
      <c r="NOV87" s="20"/>
      <c r="NOW87" s="20"/>
      <c r="NOX87" s="20"/>
      <c r="NOY87" s="35"/>
      <c r="NOZ87" s="31"/>
      <c r="NPA87" s="32"/>
      <c r="NPD87" s="20"/>
      <c r="NPE87" s="20"/>
      <c r="NPF87" s="20"/>
      <c r="NPG87" s="20"/>
      <c r="NPH87" s="20"/>
      <c r="NPI87" s="20"/>
      <c r="NPJ87" s="20"/>
      <c r="NPK87" s="20"/>
      <c r="NPL87" s="20"/>
      <c r="NPM87" s="20"/>
      <c r="NPN87" s="20"/>
      <c r="NPO87" s="20"/>
      <c r="NPP87" s="35"/>
      <c r="NPQ87" s="31"/>
      <c r="NPR87" s="32"/>
      <c r="NPU87" s="20"/>
      <c r="NPV87" s="20"/>
      <c r="NPW87" s="20"/>
      <c r="NPX87" s="20"/>
      <c r="NPY87" s="20"/>
      <c r="NPZ87" s="20"/>
      <c r="NQA87" s="20"/>
      <c r="NQB87" s="20"/>
      <c r="NQC87" s="20"/>
      <c r="NQD87" s="20"/>
      <c r="NQE87" s="20"/>
      <c r="NQF87" s="20"/>
      <c r="NQG87" s="35"/>
      <c r="NQH87" s="31"/>
      <c r="NQI87" s="32"/>
      <c r="NQL87" s="20"/>
      <c r="NQM87" s="20"/>
      <c r="NQN87" s="20"/>
      <c r="NQO87" s="20"/>
      <c r="NQP87" s="20"/>
      <c r="NQQ87" s="20"/>
      <c r="NQR87" s="20"/>
      <c r="NQS87" s="20"/>
      <c r="NQT87" s="20"/>
      <c r="NQU87" s="20"/>
      <c r="NQV87" s="20"/>
      <c r="NQW87" s="20"/>
      <c r="NQX87" s="35"/>
      <c r="NQY87" s="31"/>
      <c r="NQZ87" s="32"/>
      <c r="NRC87" s="20"/>
      <c r="NRD87" s="20"/>
      <c r="NRE87" s="20"/>
      <c r="NRF87" s="20"/>
      <c r="NRG87" s="20"/>
      <c r="NRH87" s="20"/>
      <c r="NRI87" s="20"/>
      <c r="NRJ87" s="20"/>
      <c r="NRK87" s="20"/>
      <c r="NRL87" s="20"/>
      <c r="NRM87" s="20"/>
      <c r="NRN87" s="20"/>
      <c r="NRO87" s="35"/>
      <c r="NRP87" s="31"/>
      <c r="NRQ87" s="32"/>
      <c r="NRT87" s="20"/>
      <c r="NRU87" s="20"/>
      <c r="NRV87" s="20"/>
      <c r="NRW87" s="20"/>
      <c r="NRX87" s="20"/>
      <c r="NRY87" s="20"/>
      <c r="NRZ87" s="20"/>
      <c r="NSA87" s="20"/>
      <c r="NSB87" s="20"/>
      <c r="NSC87" s="20"/>
      <c r="NSD87" s="20"/>
      <c r="NSE87" s="20"/>
      <c r="NSF87" s="35"/>
      <c r="NSG87" s="31"/>
      <c r="NSH87" s="32"/>
      <c r="NSK87" s="20"/>
      <c r="NSL87" s="20"/>
      <c r="NSM87" s="20"/>
      <c r="NSN87" s="20"/>
      <c r="NSO87" s="20"/>
      <c r="NSP87" s="20"/>
      <c r="NSQ87" s="20"/>
      <c r="NSR87" s="20"/>
      <c r="NSS87" s="20"/>
      <c r="NST87" s="20"/>
      <c r="NSU87" s="20"/>
      <c r="NSV87" s="20"/>
      <c r="NSW87" s="35"/>
      <c r="NSX87" s="31"/>
      <c r="NSY87" s="32"/>
      <c r="NTB87" s="20"/>
      <c r="NTC87" s="20"/>
      <c r="NTD87" s="20"/>
      <c r="NTE87" s="20"/>
      <c r="NTF87" s="20"/>
      <c r="NTG87" s="20"/>
      <c r="NTH87" s="20"/>
      <c r="NTI87" s="20"/>
      <c r="NTJ87" s="20"/>
      <c r="NTK87" s="20"/>
      <c r="NTL87" s="20"/>
      <c r="NTM87" s="20"/>
      <c r="NTN87" s="35"/>
      <c r="NTO87" s="31"/>
      <c r="NTP87" s="32"/>
      <c r="NTS87" s="20"/>
      <c r="NTT87" s="20"/>
      <c r="NTU87" s="20"/>
      <c r="NTV87" s="20"/>
      <c r="NTW87" s="20"/>
      <c r="NTX87" s="20"/>
      <c r="NTY87" s="20"/>
      <c r="NTZ87" s="20"/>
      <c r="NUA87" s="20"/>
      <c r="NUB87" s="20"/>
      <c r="NUC87" s="20"/>
      <c r="NUD87" s="20"/>
      <c r="NUE87" s="35"/>
      <c r="NUF87" s="31"/>
      <c r="NUG87" s="32"/>
      <c r="NUJ87" s="20"/>
      <c r="NUK87" s="20"/>
      <c r="NUL87" s="20"/>
      <c r="NUM87" s="20"/>
      <c r="NUN87" s="20"/>
      <c r="NUO87" s="20"/>
      <c r="NUP87" s="20"/>
      <c r="NUQ87" s="20"/>
      <c r="NUR87" s="20"/>
      <c r="NUS87" s="20"/>
      <c r="NUT87" s="20"/>
      <c r="NUU87" s="20"/>
      <c r="NUV87" s="35"/>
      <c r="NUW87" s="31"/>
      <c r="NUX87" s="32"/>
      <c r="NVA87" s="20"/>
      <c r="NVB87" s="20"/>
      <c r="NVC87" s="20"/>
      <c r="NVD87" s="20"/>
      <c r="NVE87" s="20"/>
      <c r="NVF87" s="20"/>
      <c r="NVG87" s="20"/>
      <c r="NVH87" s="20"/>
      <c r="NVI87" s="20"/>
      <c r="NVJ87" s="20"/>
      <c r="NVK87" s="20"/>
      <c r="NVL87" s="20"/>
      <c r="NVM87" s="35"/>
      <c r="NVN87" s="31"/>
      <c r="NVO87" s="32"/>
      <c r="NVR87" s="20"/>
      <c r="NVS87" s="20"/>
      <c r="NVT87" s="20"/>
      <c r="NVU87" s="20"/>
      <c r="NVV87" s="20"/>
      <c r="NVW87" s="20"/>
      <c r="NVX87" s="20"/>
      <c r="NVY87" s="20"/>
      <c r="NVZ87" s="20"/>
      <c r="NWA87" s="20"/>
      <c r="NWB87" s="20"/>
      <c r="NWC87" s="20"/>
      <c r="NWD87" s="35"/>
      <c r="NWE87" s="31"/>
      <c r="NWF87" s="32"/>
      <c r="NWI87" s="20"/>
      <c r="NWJ87" s="20"/>
      <c r="NWK87" s="20"/>
      <c r="NWL87" s="20"/>
      <c r="NWM87" s="20"/>
      <c r="NWN87" s="20"/>
      <c r="NWO87" s="20"/>
      <c r="NWP87" s="20"/>
      <c r="NWQ87" s="20"/>
      <c r="NWR87" s="20"/>
      <c r="NWS87" s="20"/>
      <c r="NWT87" s="20"/>
      <c r="NWU87" s="35"/>
      <c r="NWV87" s="31"/>
      <c r="NWW87" s="32"/>
      <c r="NWZ87" s="20"/>
      <c r="NXA87" s="20"/>
      <c r="NXB87" s="20"/>
      <c r="NXC87" s="20"/>
      <c r="NXD87" s="20"/>
      <c r="NXE87" s="20"/>
      <c r="NXF87" s="20"/>
      <c r="NXG87" s="20"/>
      <c r="NXH87" s="20"/>
      <c r="NXI87" s="20"/>
      <c r="NXJ87" s="20"/>
      <c r="NXK87" s="20"/>
      <c r="NXL87" s="35"/>
      <c r="NXM87" s="31"/>
      <c r="NXN87" s="32"/>
      <c r="NXQ87" s="20"/>
      <c r="NXR87" s="20"/>
      <c r="NXS87" s="20"/>
      <c r="NXT87" s="20"/>
      <c r="NXU87" s="20"/>
      <c r="NXV87" s="20"/>
      <c r="NXW87" s="20"/>
      <c r="NXX87" s="20"/>
      <c r="NXY87" s="20"/>
      <c r="NXZ87" s="20"/>
      <c r="NYA87" s="20"/>
      <c r="NYB87" s="20"/>
      <c r="NYC87" s="35"/>
      <c r="NYD87" s="31"/>
      <c r="NYE87" s="32"/>
      <c r="NYH87" s="20"/>
      <c r="NYI87" s="20"/>
      <c r="NYJ87" s="20"/>
      <c r="NYK87" s="20"/>
      <c r="NYL87" s="20"/>
      <c r="NYM87" s="20"/>
      <c r="NYN87" s="20"/>
      <c r="NYO87" s="20"/>
      <c r="NYP87" s="20"/>
      <c r="NYQ87" s="20"/>
      <c r="NYR87" s="20"/>
      <c r="NYS87" s="20"/>
      <c r="NYT87" s="35"/>
      <c r="NYU87" s="31"/>
      <c r="NYV87" s="32"/>
      <c r="NYY87" s="20"/>
      <c r="NYZ87" s="20"/>
      <c r="NZA87" s="20"/>
      <c r="NZB87" s="20"/>
      <c r="NZC87" s="20"/>
      <c r="NZD87" s="20"/>
      <c r="NZE87" s="20"/>
      <c r="NZF87" s="20"/>
      <c r="NZG87" s="20"/>
      <c r="NZH87" s="20"/>
      <c r="NZI87" s="20"/>
      <c r="NZJ87" s="20"/>
      <c r="NZK87" s="35"/>
      <c r="NZL87" s="31"/>
      <c r="NZM87" s="32"/>
      <c r="NZP87" s="20"/>
      <c r="NZQ87" s="20"/>
      <c r="NZR87" s="20"/>
      <c r="NZS87" s="20"/>
      <c r="NZT87" s="20"/>
      <c r="NZU87" s="20"/>
      <c r="NZV87" s="20"/>
      <c r="NZW87" s="20"/>
      <c r="NZX87" s="20"/>
      <c r="NZY87" s="20"/>
      <c r="NZZ87" s="20"/>
      <c r="OAA87" s="20"/>
      <c r="OAB87" s="35"/>
      <c r="OAC87" s="31"/>
      <c r="OAD87" s="32"/>
      <c r="OAG87" s="20"/>
      <c r="OAH87" s="20"/>
      <c r="OAI87" s="20"/>
      <c r="OAJ87" s="20"/>
      <c r="OAK87" s="20"/>
      <c r="OAL87" s="20"/>
      <c r="OAM87" s="20"/>
      <c r="OAN87" s="20"/>
      <c r="OAO87" s="20"/>
      <c r="OAP87" s="20"/>
      <c r="OAQ87" s="20"/>
      <c r="OAR87" s="20"/>
      <c r="OAS87" s="35"/>
      <c r="OAT87" s="31"/>
      <c r="OAU87" s="32"/>
      <c r="OAX87" s="20"/>
      <c r="OAY87" s="20"/>
      <c r="OAZ87" s="20"/>
      <c r="OBA87" s="20"/>
      <c r="OBB87" s="20"/>
      <c r="OBC87" s="20"/>
      <c r="OBD87" s="20"/>
      <c r="OBE87" s="20"/>
      <c r="OBF87" s="20"/>
      <c r="OBG87" s="20"/>
      <c r="OBH87" s="20"/>
      <c r="OBI87" s="20"/>
      <c r="OBJ87" s="35"/>
      <c r="OBK87" s="31"/>
      <c r="OBL87" s="32"/>
      <c r="OBO87" s="20"/>
      <c r="OBP87" s="20"/>
      <c r="OBQ87" s="20"/>
      <c r="OBR87" s="20"/>
      <c r="OBS87" s="20"/>
      <c r="OBT87" s="20"/>
      <c r="OBU87" s="20"/>
      <c r="OBV87" s="20"/>
      <c r="OBW87" s="20"/>
      <c r="OBX87" s="20"/>
      <c r="OBY87" s="20"/>
      <c r="OBZ87" s="20"/>
      <c r="OCA87" s="35"/>
      <c r="OCB87" s="31"/>
      <c r="OCC87" s="32"/>
      <c r="OCF87" s="20"/>
      <c r="OCG87" s="20"/>
      <c r="OCH87" s="20"/>
      <c r="OCI87" s="20"/>
      <c r="OCJ87" s="20"/>
      <c r="OCK87" s="20"/>
      <c r="OCL87" s="20"/>
      <c r="OCM87" s="20"/>
      <c r="OCN87" s="20"/>
      <c r="OCO87" s="20"/>
      <c r="OCP87" s="20"/>
      <c r="OCQ87" s="20"/>
      <c r="OCR87" s="35"/>
      <c r="OCS87" s="31"/>
      <c r="OCT87" s="32"/>
      <c r="OCW87" s="20"/>
      <c r="OCX87" s="20"/>
      <c r="OCY87" s="20"/>
      <c r="OCZ87" s="20"/>
      <c r="ODA87" s="20"/>
      <c r="ODB87" s="20"/>
      <c r="ODC87" s="20"/>
      <c r="ODD87" s="20"/>
      <c r="ODE87" s="20"/>
      <c r="ODF87" s="20"/>
      <c r="ODG87" s="20"/>
      <c r="ODH87" s="20"/>
      <c r="ODI87" s="35"/>
      <c r="ODJ87" s="31"/>
      <c r="ODK87" s="32"/>
      <c r="ODN87" s="20"/>
      <c r="ODO87" s="20"/>
      <c r="ODP87" s="20"/>
      <c r="ODQ87" s="20"/>
      <c r="ODR87" s="20"/>
      <c r="ODS87" s="20"/>
      <c r="ODT87" s="20"/>
      <c r="ODU87" s="20"/>
      <c r="ODV87" s="20"/>
      <c r="ODW87" s="20"/>
      <c r="ODX87" s="20"/>
      <c r="ODY87" s="20"/>
      <c r="ODZ87" s="35"/>
      <c r="OEA87" s="31"/>
      <c r="OEB87" s="32"/>
      <c r="OEE87" s="20"/>
      <c r="OEF87" s="20"/>
      <c r="OEG87" s="20"/>
      <c r="OEH87" s="20"/>
      <c r="OEI87" s="20"/>
      <c r="OEJ87" s="20"/>
      <c r="OEK87" s="20"/>
      <c r="OEL87" s="20"/>
      <c r="OEM87" s="20"/>
      <c r="OEN87" s="20"/>
      <c r="OEO87" s="20"/>
      <c r="OEP87" s="20"/>
      <c r="OEQ87" s="35"/>
      <c r="OER87" s="31"/>
      <c r="OES87" s="32"/>
      <c r="OEV87" s="20"/>
      <c r="OEW87" s="20"/>
      <c r="OEX87" s="20"/>
      <c r="OEY87" s="20"/>
      <c r="OEZ87" s="20"/>
      <c r="OFA87" s="20"/>
      <c r="OFB87" s="20"/>
      <c r="OFC87" s="20"/>
      <c r="OFD87" s="20"/>
      <c r="OFE87" s="20"/>
      <c r="OFF87" s="20"/>
      <c r="OFG87" s="20"/>
      <c r="OFH87" s="35"/>
      <c r="OFI87" s="31"/>
      <c r="OFJ87" s="32"/>
      <c r="OFM87" s="20"/>
      <c r="OFN87" s="20"/>
      <c r="OFO87" s="20"/>
      <c r="OFP87" s="20"/>
      <c r="OFQ87" s="20"/>
      <c r="OFR87" s="20"/>
      <c r="OFS87" s="20"/>
      <c r="OFT87" s="20"/>
      <c r="OFU87" s="20"/>
      <c r="OFV87" s="20"/>
      <c r="OFW87" s="20"/>
      <c r="OFX87" s="20"/>
      <c r="OFY87" s="35"/>
      <c r="OFZ87" s="31"/>
      <c r="OGA87" s="32"/>
      <c r="OGD87" s="20"/>
      <c r="OGE87" s="20"/>
      <c r="OGF87" s="20"/>
      <c r="OGG87" s="20"/>
      <c r="OGH87" s="20"/>
      <c r="OGI87" s="20"/>
      <c r="OGJ87" s="20"/>
      <c r="OGK87" s="20"/>
      <c r="OGL87" s="20"/>
      <c r="OGM87" s="20"/>
      <c r="OGN87" s="20"/>
      <c r="OGO87" s="20"/>
      <c r="OGP87" s="35"/>
      <c r="OGQ87" s="31"/>
      <c r="OGR87" s="32"/>
      <c r="OGU87" s="20"/>
      <c r="OGV87" s="20"/>
      <c r="OGW87" s="20"/>
      <c r="OGX87" s="20"/>
      <c r="OGY87" s="20"/>
      <c r="OGZ87" s="20"/>
      <c r="OHA87" s="20"/>
      <c r="OHB87" s="20"/>
      <c r="OHC87" s="20"/>
      <c r="OHD87" s="20"/>
      <c r="OHE87" s="20"/>
      <c r="OHF87" s="20"/>
      <c r="OHG87" s="35"/>
      <c r="OHH87" s="31"/>
      <c r="OHI87" s="32"/>
      <c r="OHL87" s="20"/>
      <c r="OHM87" s="20"/>
      <c r="OHN87" s="20"/>
      <c r="OHO87" s="20"/>
      <c r="OHP87" s="20"/>
      <c r="OHQ87" s="20"/>
      <c r="OHR87" s="20"/>
      <c r="OHS87" s="20"/>
      <c r="OHT87" s="20"/>
      <c r="OHU87" s="20"/>
      <c r="OHV87" s="20"/>
      <c r="OHW87" s="20"/>
      <c r="OHX87" s="35"/>
      <c r="OHY87" s="31"/>
      <c r="OHZ87" s="32"/>
      <c r="OIC87" s="20"/>
      <c r="OID87" s="20"/>
      <c r="OIE87" s="20"/>
      <c r="OIF87" s="20"/>
      <c r="OIG87" s="20"/>
      <c r="OIH87" s="20"/>
      <c r="OII87" s="20"/>
      <c r="OIJ87" s="20"/>
      <c r="OIK87" s="20"/>
      <c r="OIL87" s="20"/>
      <c r="OIM87" s="20"/>
      <c r="OIN87" s="20"/>
      <c r="OIO87" s="35"/>
      <c r="OIP87" s="31"/>
      <c r="OIQ87" s="32"/>
      <c r="OIT87" s="20"/>
      <c r="OIU87" s="20"/>
      <c r="OIV87" s="20"/>
      <c r="OIW87" s="20"/>
      <c r="OIX87" s="20"/>
      <c r="OIY87" s="20"/>
      <c r="OIZ87" s="20"/>
      <c r="OJA87" s="20"/>
      <c r="OJB87" s="20"/>
      <c r="OJC87" s="20"/>
      <c r="OJD87" s="20"/>
      <c r="OJE87" s="20"/>
      <c r="OJF87" s="35"/>
      <c r="OJG87" s="31"/>
      <c r="OJH87" s="32"/>
      <c r="OJK87" s="20"/>
      <c r="OJL87" s="20"/>
      <c r="OJM87" s="20"/>
      <c r="OJN87" s="20"/>
      <c r="OJO87" s="20"/>
      <c r="OJP87" s="20"/>
      <c r="OJQ87" s="20"/>
      <c r="OJR87" s="20"/>
      <c r="OJS87" s="20"/>
      <c r="OJT87" s="20"/>
      <c r="OJU87" s="20"/>
      <c r="OJV87" s="20"/>
      <c r="OJW87" s="35"/>
      <c r="OJX87" s="31"/>
      <c r="OJY87" s="32"/>
      <c r="OKB87" s="20"/>
      <c r="OKC87" s="20"/>
      <c r="OKD87" s="20"/>
      <c r="OKE87" s="20"/>
      <c r="OKF87" s="20"/>
      <c r="OKG87" s="20"/>
      <c r="OKH87" s="20"/>
      <c r="OKI87" s="20"/>
      <c r="OKJ87" s="20"/>
      <c r="OKK87" s="20"/>
      <c r="OKL87" s="20"/>
      <c r="OKM87" s="20"/>
      <c r="OKN87" s="35"/>
      <c r="OKO87" s="31"/>
      <c r="OKP87" s="32"/>
      <c r="OKS87" s="20"/>
      <c r="OKT87" s="20"/>
      <c r="OKU87" s="20"/>
      <c r="OKV87" s="20"/>
      <c r="OKW87" s="20"/>
      <c r="OKX87" s="20"/>
      <c r="OKY87" s="20"/>
      <c r="OKZ87" s="20"/>
      <c r="OLA87" s="20"/>
      <c r="OLB87" s="20"/>
      <c r="OLC87" s="20"/>
      <c r="OLD87" s="20"/>
      <c r="OLE87" s="35"/>
      <c r="OLF87" s="31"/>
      <c r="OLG87" s="32"/>
      <c r="OLJ87" s="20"/>
      <c r="OLK87" s="20"/>
      <c r="OLL87" s="20"/>
      <c r="OLM87" s="20"/>
      <c r="OLN87" s="20"/>
      <c r="OLO87" s="20"/>
      <c r="OLP87" s="20"/>
      <c r="OLQ87" s="20"/>
      <c r="OLR87" s="20"/>
      <c r="OLS87" s="20"/>
      <c r="OLT87" s="20"/>
      <c r="OLU87" s="20"/>
      <c r="OLV87" s="35"/>
      <c r="OLW87" s="31"/>
      <c r="OLX87" s="32"/>
      <c r="OMA87" s="20"/>
      <c r="OMB87" s="20"/>
      <c r="OMC87" s="20"/>
      <c r="OMD87" s="20"/>
      <c r="OME87" s="20"/>
      <c r="OMF87" s="20"/>
      <c r="OMG87" s="20"/>
      <c r="OMH87" s="20"/>
      <c r="OMI87" s="20"/>
      <c r="OMJ87" s="20"/>
      <c r="OMK87" s="20"/>
      <c r="OML87" s="20"/>
      <c r="OMM87" s="35"/>
      <c r="OMN87" s="31"/>
      <c r="OMO87" s="32"/>
      <c r="OMR87" s="20"/>
      <c r="OMS87" s="20"/>
      <c r="OMT87" s="20"/>
      <c r="OMU87" s="20"/>
      <c r="OMV87" s="20"/>
      <c r="OMW87" s="20"/>
      <c r="OMX87" s="20"/>
      <c r="OMY87" s="20"/>
      <c r="OMZ87" s="20"/>
      <c r="ONA87" s="20"/>
      <c r="ONB87" s="20"/>
      <c r="ONC87" s="20"/>
      <c r="OND87" s="35"/>
      <c r="ONE87" s="31"/>
      <c r="ONF87" s="32"/>
      <c r="ONI87" s="20"/>
      <c r="ONJ87" s="20"/>
      <c r="ONK87" s="20"/>
      <c r="ONL87" s="20"/>
      <c r="ONM87" s="20"/>
      <c r="ONN87" s="20"/>
      <c r="ONO87" s="20"/>
      <c r="ONP87" s="20"/>
      <c r="ONQ87" s="20"/>
      <c r="ONR87" s="20"/>
      <c r="ONS87" s="20"/>
      <c r="ONT87" s="20"/>
      <c r="ONU87" s="35"/>
      <c r="ONV87" s="31"/>
      <c r="ONW87" s="32"/>
      <c r="ONZ87" s="20"/>
      <c r="OOA87" s="20"/>
      <c r="OOB87" s="20"/>
      <c r="OOC87" s="20"/>
      <c r="OOD87" s="20"/>
      <c r="OOE87" s="20"/>
      <c r="OOF87" s="20"/>
      <c r="OOG87" s="20"/>
      <c r="OOH87" s="20"/>
      <c r="OOI87" s="20"/>
      <c r="OOJ87" s="20"/>
      <c r="OOK87" s="20"/>
      <c r="OOL87" s="35"/>
      <c r="OOM87" s="31"/>
      <c r="OON87" s="32"/>
      <c r="OOQ87" s="20"/>
      <c r="OOR87" s="20"/>
      <c r="OOS87" s="20"/>
      <c r="OOT87" s="20"/>
      <c r="OOU87" s="20"/>
      <c r="OOV87" s="20"/>
      <c r="OOW87" s="20"/>
      <c r="OOX87" s="20"/>
      <c r="OOY87" s="20"/>
      <c r="OOZ87" s="20"/>
      <c r="OPA87" s="20"/>
      <c r="OPB87" s="20"/>
      <c r="OPC87" s="35"/>
      <c r="OPD87" s="31"/>
      <c r="OPE87" s="32"/>
      <c r="OPH87" s="20"/>
      <c r="OPI87" s="20"/>
      <c r="OPJ87" s="20"/>
      <c r="OPK87" s="20"/>
      <c r="OPL87" s="20"/>
      <c r="OPM87" s="20"/>
      <c r="OPN87" s="20"/>
      <c r="OPO87" s="20"/>
      <c r="OPP87" s="20"/>
      <c r="OPQ87" s="20"/>
      <c r="OPR87" s="20"/>
      <c r="OPS87" s="20"/>
      <c r="OPT87" s="35"/>
      <c r="OPU87" s="31"/>
      <c r="OPV87" s="32"/>
      <c r="OPY87" s="20"/>
      <c r="OPZ87" s="20"/>
      <c r="OQA87" s="20"/>
      <c r="OQB87" s="20"/>
      <c r="OQC87" s="20"/>
      <c r="OQD87" s="20"/>
      <c r="OQE87" s="20"/>
      <c r="OQF87" s="20"/>
      <c r="OQG87" s="20"/>
      <c r="OQH87" s="20"/>
      <c r="OQI87" s="20"/>
      <c r="OQJ87" s="20"/>
      <c r="OQK87" s="35"/>
      <c r="OQL87" s="31"/>
      <c r="OQM87" s="32"/>
      <c r="OQP87" s="20"/>
      <c r="OQQ87" s="20"/>
      <c r="OQR87" s="20"/>
      <c r="OQS87" s="20"/>
      <c r="OQT87" s="20"/>
      <c r="OQU87" s="20"/>
      <c r="OQV87" s="20"/>
      <c r="OQW87" s="20"/>
      <c r="OQX87" s="20"/>
      <c r="OQY87" s="20"/>
      <c r="OQZ87" s="20"/>
      <c r="ORA87" s="20"/>
      <c r="ORB87" s="35"/>
      <c r="ORC87" s="31"/>
      <c r="ORD87" s="32"/>
      <c r="ORG87" s="20"/>
      <c r="ORH87" s="20"/>
      <c r="ORI87" s="20"/>
      <c r="ORJ87" s="20"/>
      <c r="ORK87" s="20"/>
      <c r="ORL87" s="20"/>
      <c r="ORM87" s="20"/>
      <c r="ORN87" s="20"/>
      <c r="ORO87" s="20"/>
      <c r="ORP87" s="20"/>
      <c r="ORQ87" s="20"/>
      <c r="ORR87" s="20"/>
      <c r="ORS87" s="35"/>
      <c r="ORT87" s="31"/>
      <c r="ORU87" s="32"/>
      <c r="ORX87" s="20"/>
      <c r="ORY87" s="20"/>
      <c r="ORZ87" s="20"/>
      <c r="OSA87" s="20"/>
      <c r="OSB87" s="20"/>
      <c r="OSC87" s="20"/>
      <c r="OSD87" s="20"/>
      <c r="OSE87" s="20"/>
      <c r="OSF87" s="20"/>
      <c r="OSG87" s="20"/>
      <c r="OSH87" s="20"/>
      <c r="OSI87" s="20"/>
      <c r="OSJ87" s="35"/>
      <c r="OSK87" s="31"/>
      <c r="OSL87" s="32"/>
      <c r="OSO87" s="20"/>
      <c r="OSP87" s="20"/>
      <c r="OSQ87" s="20"/>
      <c r="OSR87" s="20"/>
      <c r="OSS87" s="20"/>
      <c r="OST87" s="20"/>
      <c r="OSU87" s="20"/>
      <c r="OSV87" s="20"/>
      <c r="OSW87" s="20"/>
      <c r="OSX87" s="20"/>
      <c r="OSY87" s="20"/>
      <c r="OSZ87" s="20"/>
      <c r="OTA87" s="35"/>
      <c r="OTB87" s="31"/>
      <c r="OTC87" s="32"/>
      <c r="OTF87" s="20"/>
      <c r="OTG87" s="20"/>
      <c r="OTH87" s="20"/>
      <c r="OTI87" s="20"/>
      <c r="OTJ87" s="20"/>
      <c r="OTK87" s="20"/>
      <c r="OTL87" s="20"/>
      <c r="OTM87" s="20"/>
      <c r="OTN87" s="20"/>
      <c r="OTO87" s="20"/>
      <c r="OTP87" s="20"/>
      <c r="OTQ87" s="20"/>
      <c r="OTR87" s="35"/>
      <c r="OTS87" s="31"/>
      <c r="OTT87" s="32"/>
      <c r="OTW87" s="20"/>
      <c r="OTX87" s="20"/>
      <c r="OTY87" s="20"/>
      <c r="OTZ87" s="20"/>
      <c r="OUA87" s="20"/>
      <c r="OUB87" s="20"/>
      <c r="OUC87" s="20"/>
      <c r="OUD87" s="20"/>
      <c r="OUE87" s="20"/>
      <c r="OUF87" s="20"/>
      <c r="OUG87" s="20"/>
      <c r="OUH87" s="20"/>
      <c r="OUI87" s="35"/>
      <c r="OUJ87" s="31"/>
      <c r="OUK87" s="32"/>
      <c r="OUN87" s="20"/>
      <c r="OUO87" s="20"/>
      <c r="OUP87" s="20"/>
      <c r="OUQ87" s="20"/>
      <c r="OUR87" s="20"/>
      <c r="OUS87" s="20"/>
      <c r="OUT87" s="20"/>
      <c r="OUU87" s="20"/>
      <c r="OUV87" s="20"/>
      <c r="OUW87" s="20"/>
      <c r="OUX87" s="20"/>
      <c r="OUY87" s="20"/>
      <c r="OUZ87" s="35"/>
      <c r="OVA87" s="31"/>
      <c r="OVB87" s="32"/>
      <c r="OVE87" s="20"/>
      <c r="OVF87" s="20"/>
      <c r="OVG87" s="20"/>
      <c r="OVH87" s="20"/>
      <c r="OVI87" s="20"/>
      <c r="OVJ87" s="20"/>
      <c r="OVK87" s="20"/>
      <c r="OVL87" s="20"/>
      <c r="OVM87" s="20"/>
      <c r="OVN87" s="20"/>
      <c r="OVO87" s="20"/>
      <c r="OVP87" s="20"/>
      <c r="OVQ87" s="35"/>
      <c r="OVR87" s="31"/>
      <c r="OVS87" s="32"/>
      <c r="OVV87" s="20"/>
      <c r="OVW87" s="20"/>
      <c r="OVX87" s="20"/>
      <c r="OVY87" s="20"/>
      <c r="OVZ87" s="20"/>
      <c r="OWA87" s="20"/>
      <c r="OWB87" s="20"/>
      <c r="OWC87" s="20"/>
      <c r="OWD87" s="20"/>
      <c r="OWE87" s="20"/>
      <c r="OWF87" s="20"/>
      <c r="OWG87" s="20"/>
      <c r="OWH87" s="35"/>
      <c r="OWI87" s="31"/>
      <c r="OWJ87" s="32"/>
      <c r="OWM87" s="20"/>
      <c r="OWN87" s="20"/>
      <c r="OWO87" s="20"/>
      <c r="OWP87" s="20"/>
      <c r="OWQ87" s="20"/>
      <c r="OWR87" s="20"/>
      <c r="OWS87" s="20"/>
      <c r="OWT87" s="20"/>
      <c r="OWU87" s="20"/>
      <c r="OWV87" s="20"/>
      <c r="OWW87" s="20"/>
      <c r="OWX87" s="20"/>
      <c r="OWY87" s="35"/>
      <c r="OWZ87" s="31"/>
      <c r="OXA87" s="32"/>
      <c r="OXD87" s="20"/>
      <c r="OXE87" s="20"/>
      <c r="OXF87" s="20"/>
      <c r="OXG87" s="20"/>
      <c r="OXH87" s="20"/>
      <c r="OXI87" s="20"/>
      <c r="OXJ87" s="20"/>
      <c r="OXK87" s="20"/>
      <c r="OXL87" s="20"/>
      <c r="OXM87" s="20"/>
      <c r="OXN87" s="20"/>
      <c r="OXO87" s="20"/>
      <c r="OXP87" s="35"/>
      <c r="OXQ87" s="31"/>
      <c r="OXR87" s="32"/>
      <c r="OXU87" s="20"/>
      <c r="OXV87" s="20"/>
      <c r="OXW87" s="20"/>
      <c r="OXX87" s="20"/>
      <c r="OXY87" s="20"/>
      <c r="OXZ87" s="20"/>
      <c r="OYA87" s="20"/>
      <c r="OYB87" s="20"/>
      <c r="OYC87" s="20"/>
      <c r="OYD87" s="20"/>
      <c r="OYE87" s="20"/>
      <c r="OYF87" s="20"/>
      <c r="OYG87" s="35"/>
      <c r="OYH87" s="31"/>
      <c r="OYI87" s="32"/>
      <c r="OYL87" s="20"/>
      <c r="OYM87" s="20"/>
      <c r="OYN87" s="20"/>
      <c r="OYO87" s="20"/>
      <c r="OYP87" s="20"/>
      <c r="OYQ87" s="20"/>
      <c r="OYR87" s="20"/>
      <c r="OYS87" s="20"/>
      <c r="OYT87" s="20"/>
      <c r="OYU87" s="20"/>
      <c r="OYV87" s="20"/>
      <c r="OYW87" s="20"/>
      <c r="OYX87" s="35"/>
      <c r="OYY87" s="31"/>
      <c r="OYZ87" s="32"/>
      <c r="OZC87" s="20"/>
      <c r="OZD87" s="20"/>
      <c r="OZE87" s="20"/>
      <c r="OZF87" s="20"/>
      <c r="OZG87" s="20"/>
      <c r="OZH87" s="20"/>
      <c r="OZI87" s="20"/>
      <c r="OZJ87" s="20"/>
      <c r="OZK87" s="20"/>
      <c r="OZL87" s="20"/>
      <c r="OZM87" s="20"/>
      <c r="OZN87" s="20"/>
      <c r="OZO87" s="35"/>
      <c r="OZP87" s="31"/>
      <c r="OZQ87" s="32"/>
      <c r="OZT87" s="20"/>
      <c r="OZU87" s="20"/>
      <c r="OZV87" s="20"/>
      <c r="OZW87" s="20"/>
      <c r="OZX87" s="20"/>
      <c r="OZY87" s="20"/>
      <c r="OZZ87" s="20"/>
      <c r="PAA87" s="20"/>
      <c r="PAB87" s="20"/>
      <c r="PAC87" s="20"/>
      <c r="PAD87" s="20"/>
      <c r="PAE87" s="20"/>
      <c r="PAF87" s="35"/>
      <c r="PAG87" s="31"/>
      <c r="PAH87" s="32"/>
      <c r="PAK87" s="20"/>
      <c r="PAL87" s="20"/>
      <c r="PAM87" s="20"/>
      <c r="PAN87" s="20"/>
      <c r="PAO87" s="20"/>
      <c r="PAP87" s="20"/>
      <c r="PAQ87" s="20"/>
      <c r="PAR87" s="20"/>
      <c r="PAS87" s="20"/>
      <c r="PAT87" s="20"/>
      <c r="PAU87" s="20"/>
      <c r="PAV87" s="20"/>
      <c r="PAW87" s="35"/>
      <c r="PAX87" s="31"/>
      <c r="PAY87" s="32"/>
      <c r="PBB87" s="20"/>
      <c r="PBC87" s="20"/>
      <c r="PBD87" s="20"/>
      <c r="PBE87" s="20"/>
      <c r="PBF87" s="20"/>
      <c r="PBG87" s="20"/>
      <c r="PBH87" s="20"/>
      <c r="PBI87" s="20"/>
      <c r="PBJ87" s="20"/>
      <c r="PBK87" s="20"/>
      <c r="PBL87" s="20"/>
      <c r="PBM87" s="20"/>
      <c r="PBN87" s="35"/>
      <c r="PBO87" s="31"/>
      <c r="PBP87" s="32"/>
      <c r="PBS87" s="20"/>
      <c r="PBT87" s="20"/>
      <c r="PBU87" s="20"/>
      <c r="PBV87" s="20"/>
      <c r="PBW87" s="20"/>
      <c r="PBX87" s="20"/>
      <c r="PBY87" s="20"/>
      <c r="PBZ87" s="20"/>
      <c r="PCA87" s="20"/>
      <c r="PCB87" s="20"/>
      <c r="PCC87" s="20"/>
      <c r="PCD87" s="20"/>
      <c r="PCE87" s="35"/>
      <c r="PCF87" s="31"/>
      <c r="PCG87" s="32"/>
      <c r="PCJ87" s="20"/>
      <c r="PCK87" s="20"/>
      <c r="PCL87" s="20"/>
      <c r="PCM87" s="20"/>
      <c r="PCN87" s="20"/>
      <c r="PCO87" s="20"/>
      <c r="PCP87" s="20"/>
      <c r="PCQ87" s="20"/>
      <c r="PCR87" s="20"/>
      <c r="PCS87" s="20"/>
      <c r="PCT87" s="20"/>
      <c r="PCU87" s="20"/>
      <c r="PCV87" s="35"/>
      <c r="PCW87" s="31"/>
      <c r="PCX87" s="32"/>
      <c r="PDA87" s="20"/>
      <c r="PDB87" s="20"/>
      <c r="PDC87" s="20"/>
      <c r="PDD87" s="20"/>
      <c r="PDE87" s="20"/>
      <c r="PDF87" s="20"/>
      <c r="PDG87" s="20"/>
      <c r="PDH87" s="20"/>
      <c r="PDI87" s="20"/>
      <c r="PDJ87" s="20"/>
      <c r="PDK87" s="20"/>
      <c r="PDL87" s="20"/>
      <c r="PDM87" s="35"/>
      <c r="PDN87" s="31"/>
      <c r="PDO87" s="32"/>
      <c r="PDR87" s="20"/>
      <c r="PDS87" s="20"/>
      <c r="PDT87" s="20"/>
      <c r="PDU87" s="20"/>
      <c r="PDV87" s="20"/>
      <c r="PDW87" s="20"/>
      <c r="PDX87" s="20"/>
      <c r="PDY87" s="20"/>
      <c r="PDZ87" s="20"/>
      <c r="PEA87" s="20"/>
      <c r="PEB87" s="20"/>
      <c r="PEC87" s="20"/>
      <c r="PED87" s="35"/>
      <c r="PEE87" s="31"/>
      <c r="PEF87" s="32"/>
      <c r="PEI87" s="20"/>
      <c r="PEJ87" s="20"/>
      <c r="PEK87" s="20"/>
      <c r="PEL87" s="20"/>
      <c r="PEM87" s="20"/>
      <c r="PEN87" s="20"/>
      <c r="PEO87" s="20"/>
      <c r="PEP87" s="20"/>
      <c r="PEQ87" s="20"/>
      <c r="PER87" s="20"/>
      <c r="PES87" s="20"/>
      <c r="PET87" s="20"/>
      <c r="PEU87" s="35"/>
      <c r="PEV87" s="31"/>
      <c r="PEW87" s="32"/>
      <c r="PEZ87" s="20"/>
      <c r="PFA87" s="20"/>
      <c r="PFB87" s="20"/>
      <c r="PFC87" s="20"/>
      <c r="PFD87" s="20"/>
      <c r="PFE87" s="20"/>
      <c r="PFF87" s="20"/>
      <c r="PFG87" s="20"/>
      <c r="PFH87" s="20"/>
      <c r="PFI87" s="20"/>
      <c r="PFJ87" s="20"/>
      <c r="PFK87" s="20"/>
      <c r="PFL87" s="35"/>
      <c r="PFM87" s="31"/>
      <c r="PFN87" s="32"/>
      <c r="PFQ87" s="20"/>
      <c r="PFR87" s="20"/>
      <c r="PFS87" s="20"/>
      <c r="PFT87" s="20"/>
      <c r="PFU87" s="20"/>
      <c r="PFV87" s="20"/>
      <c r="PFW87" s="20"/>
      <c r="PFX87" s="20"/>
      <c r="PFY87" s="20"/>
      <c r="PFZ87" s="20"/>
      <c r="PGA87" s="20"/>
      <c r="PGB87" s="20"/>
      <c r="PGC87" s="35"/>
      <c r="PGD87" s="31"/>
      <c r="PGE87" s="32"/>
      <c r="PGH87" s="20"/>
      <c r="PGI87" s="20"/>
      <c r="PGJ87" s="20"/>
      <c r="PGK87" s="20"/>
      <c r="PGL87" s="20"/>
      <c r="PGM87" s="20"/>
      <c r="PGN87" s="20"/>
      <c r="PGO87" s="20"/>
      <c r="PGP87" s="20"/>
      <c r="PGQ87" s="20"/>
      <c r="PGR87" s="20"/>
      <c r="PGS87" s="20"/>
      <c r="PGT87" s="35"/>
      <c r="PGU87" s="31"/>
      <c r="PGV87" s="32"/>
      <c r="PGY87" s="20"/>
      <c r="PGZ87" s="20"/>
      <c r="PHA87" s="20"/>
      <c r="PHB87" s="20"/>
      <c r="PHC87" s="20"/>
      <c r="PHD87" s="20"/>
      <c r="PHE87" s="20"/>
      <c r="PHF87" s="20"/>
      <c r="PHG87" s="20"/>
      <c r="PHH87" s="20"/>
      <c r="PHI87" s="20"/>
      <c r="PHJ87" s="20"/>
      <c r="PHK87" s="35"/>
      <c r="PHL87" s="31"/>
      <c r="PHM87" s="32"/>
      <c r="PHP87" s="20"/>
      <c r="PHQ87" s="20"/>
      <c r="PHR87" s="20"/>
      <c r="PHS87" s="20"/>
      <c r="PHT87" s="20"/>
      <c r="PHU87" s="20"/>
      <c r="PHV87" s="20"/>
      <c r="PHW87" s="20"/>
      <c r="PHX87" s="20"/>
      <c r="PHY87" s="20"/>
      <c r="PHZ87" s="20"/>
      <c r="PIA87" s="20"/>
      <c r="PIB87" s="35"/>
      <c r="PIC87" s="31"/>
      <c r="PID87" s="32"/>
      <c r="PIG87" s="20"/>
      <c r="PIH87" s="20"/>
      <c r="PII87" s="20"/>
      <c r="PIJ87" s="20"/>
      <c r="PIK87" s="20"/>
      <c r="PIL87" s="20"/>
      <c r="PIM87" s="20"/>
      <c r="PIN87" s="20"/>
      <c r="PIO87" s="20"/>
      <c r="PIP87" s="20"/>
      <c r="PIQ87" s="20"/>
      <c r="PIR87" s="20"/>
      <c r="PIS87" s="35"/>
      <c r="PIT87" s="31"/>
      <c r="PIU87" s="32"/>
      <c r="PIX87" s="20"/>
      <c r="PIY87" s="20"/>
      <c r="PIZ87" s="20"/>
      <c r="PJA87" s="20"/>
      <c r="PJB87" s="20"/>
      <c r="PJC87" s="20"/>
      <c r="PJD87" s="20"/>
      <c r="PJE87" s="20"/>
      <c r="PJF87" s="20"/>
      <c r="PJG87" s="20"/>
      <c r="PJH87" s="20"/>
      <c r="PJI87" s="20"/>
      <c r="PJJ87" s="35"/>
      <c r="PJK87" s="31"/>
      <c r="PJL87" s="32"/>
      <c r="PJO87" s="20"/>
      <c r="PJP87" s="20"/>
      <c r="PJQ87" s="20"/>
      <c r="PJR87" s="20"/>
      <c r="PJS87" s="20"/>
      <c r="PJT87" s="20"/>
      <c r="PJU87" s="20"/>
      <c r="PJV87" s="20"/>
      <c r="PJW87" s="20"/>
      <c r="PJX87" s="20"/>
      <c r="PJY87" s="20"/>
      <c r="PJZ87" s="20"/>
      <c r="PKA87" s="35"/>
      <c r="PKB87" s="31"/>
      <c r="PKC87" s="32"/>
      <c r="PKF87" s="20"/>
      <c r="PKG87" s="20"/>
      <c r="PKH87" s="20"/>
      <c r="PKI87" s="20"/>
      <c r="PKJ87" s="20"/>
      <c r="PKK87" s="20"/>
      <c r="PKL87" s="20"/>
      <c r="PKM87" s="20"/>
      <c r="PKN87" s="20"/>
      <c r="PKO87" s="20"/>
      <c r="PKP87" s="20"/>
      <c r="PKQ87" s="20"/>
      <c r="PKR87" s="35"/>
      <c r="PKS87" s="31"/>
      <c r="PKT87" s="32"/>
      <c r="PKW87" s="20"/>
      <c r="PKX87" s="20"/>
      <c r="PKY87" s="20"/>
      <c r="PKZ87" s="20"/>
      <c r="PLA87" s="20"/>
      <c r="PLB87" s="20"/>
      <c r="PLC87" s="20"/>
      <c r="PLD87" s="20"/>
      <c r="PLE87" s="20"/>
      <c r="PLF87" s="20"/>
      <c r="PLG87" s="20"/>
      <c r="PLH87" s="20"/>
      <c r="PLI87" s="35"/>
      <c r="PLJ87" s="31"/>
      <c r="PLK87" s="32"/>
      <c r="PLN87" s="20"/>
      <c r="PLO87" s="20"/>
      <c r="PLP87" s="20"/>
      <c r="PLQ87" s="20"/>
      <c r="PLR87" s="20"/>
      <c r="PLS87" s="20"/>
      <c r="PLT87" s="20"/>
      <c r="PLU87" s="20"/>
      <c r="PLV87" s="20"/>
      <c r="PLW87" s="20"/>
      <c r="PLX87" s="20"/>
      <c r="PLY87" s="20"/>
      <c r="PLZ87" s="35"/>
      <c r="PMA87" s="31"/>
      <c r="PMB87" s="32"/>
      <c r="PME87" s="20"/>
      <c r="PMF87" s="20"/>
      <c r="PMG87" s="20"/>
      <c r="PMH87" s="20"/>
      <c r="PMI87" s="20"/>
      <c r="PMJ87" s="20"/>
      <c r="PMK87" s="20"/>
      <c r="PML87" s="20"/>
      <c r="PMM87" s="20"/>
      <c r="PMN87" s="20"/>
      <c r="PMO87" s="20"/>
      <c r="PMP87" s="20"/>
      <c r="PMQ87" s="35"/>
      <c r="PMR87" s="31"/>
      <c r="PMS87" s="32"/>
      <c r="PMV87" s="20"/>
      <c r="PMW87" s="20"/>
      <c r="PMX87" s="20"/>
      <c r="PMY87" s="20"/>
      <c r="PMZ87" s="20"/>
      <c r="PNA87" s="20"/>
      <c r="PNB87" s="20"/>
      <c r="PNC87" s="20"/>
      <c r="PND87" s="20"/>
      <c r="PNE87" s="20"/>
      <c r="PNF87" s="20"/>
      <c r="PNG87" s="20"/>
      <c r="PNH87" s="35"/>
      <c r="PNI87" s="31"/>
      <c r="PNJ87" s="32"/>
      <c r="PNM87" s="20"/>
      <c r="PNN87" s="20"/>
      <c r="PNO87" s="20"/>
      <c r="PNP87" s="20"/>
      <c r="PNQ87" s="20"/>
      <c r="PNR87" s="20"/>
      <c r="PNS87" s="20"/>
      <c r="PNT87" s="20"/>
      <c r="PNU87" s="20"/>
      <c r="PNV87" s="20"/>
      <c r="PNW87" s="20"/>
      <c r="PNX87" s="20"/>
      <c r="PNY87" s="35"/>
      <c r="PNZ87" s="31"/>
      <c r="POA87" s="32"/>
      <c r="POD87" s="20"/>
      <c r="POE87" s="20"/>
      <c r="POF87" s="20"/>
      <c r="POG87" s="20"/>
      <c r="POH87" s="20"/>
      <c r="POI87" s="20"/>
      <c r="POJ87" s="20"/>
      <c r="POK87" s="20"/>
      <c r="POL87" s="20"/>
      <c r="POM87" s="20"/>
      <c r="PON87" s="20"/>
      <c r="POO87" s="20"/>
      <c r="POP87" s="35"/>
      <c r="POQ87" s="31"/>
      <c r="POR87" s="32"/>
      <c r="POU87" s="20"/>
      <c r="POV87" s="20"/>
      <c r="POW87" s="20"/>
      <c r="POX87" s="20"/>
      <c r="POY87" s="20"/>
      <c r="POZ87" s="20"/>
      <c r="PPA87" s="20"/>
      <c r="PPB87" s="20"/>
      <c r="PPC87" s="20"/>
      <c r="PPD87" s="20"/>
      <c r="PPE87" s="20"/>
      <c r="PPF87" s="20"/>
      <c r="PPG87" s="35"/>
      <c r="PPH87" s="31"/>
      <c r="PPI87" s="32"/>
      <c r="PPL87" s="20"/>
      <c r="PPM87" s="20"/>
      <c r="PPN87" s="20"/>
      <c r="PPO87" s="20"/>
      <c r="PPP87" s="20"/>
      <c r="PPQ87" s="20"/>
      <c r="PPR87" s="20"/>
      <c r="PPS87" s="20"/>
      <c r="PPT87" s="20"/>
      <c r="PPU87" s="20"/>
      <c r="PPV87" s="20"/>
      <c r="PPW87" s="20"/>
      <c r="PPX87" s="35"/>
      <c r="PPY87" s="31"/>
      <c r="PPZ87" s="32"/>
      <c r="PQC87" s="20"/>
      <c r="PQD87" s="20"/>
      <c r="PQE87" s="20"/>
      <c r="PQF87" s="20"/>
      <c r="PQG87" s="20"/>
      <c r="PQH87" s="20"/>
      <c r="PQI87" s="20"/>
      <c r="PQJ87" s="20"/>
      <c r="PQK87" s="20"/>
      <c r="PQL87" s="20"/>
      <c r="PQM87" s="20"/>
      <c r="PQN87" s="20"/>
      <c r="PQO87" s="35"/>
      <c r="PQP87" s="31"/>
      <c r="PQQ87" s="32"/>
      <c r="PQT87" s="20"/>
      <c r="PQU87" s="20"/>
      <c r="PQV87" s="20"/>
      <c r="PQW87" s="20"/>
      <c r="PQX87" s="20"/>
      <c r="PQY87" s="20"/>
      <c r="PQZ87" s="20"/>
      <c r="PRA87" s="20"/>
      <c r="PRB87" s="20"/>
      <c r="PRC87" s="20"/>
      <c r="PRD87" s="20"/>
      <c r="PRE87" s="20"/>
      <c r="PRF87" s="35"/>
      <c r="PRG87" s="31"/>
      <c r="PRH87" s="32"/>
      <c r="PRK87" s="20"/>
      <c r="PRL87" s="20"/>
      <c r="PRM87" s="20"/>
      <c r="PRN87" s="20"/>
      <c r="PRO87" s="20"/>
      <c r="PRP87" s="20"/>
      <c r="PRQ87" s="20"/>
      <c r="PRR87" s="20"/>
      <c r="PRS87" s="20"/>
      <c r="PRT87" s="20"/>
      <c r="PRU87" s="20"/>
      <c r="PRV87" s="20"/>
      <c r="PRW87" s="35"/>
      <c r="PRX87" s="31"/>
      <c r="PRY87" s="32"/>
      <c r="PSB87" s="20"/>
      <c r="PSC87" s="20"/>
      <c r="PSD87" s="20"/>
      <c r="PSE87" s="20"/>
      <c r="PSF87" s="20"/>
      <c r="PSG87" s="20"/>
      <c r="PSH87" s="20"/>
      <c r="PSI87" s="20"/>
      <c r="PSJ87" s="20"/>
      <c r="PSK87" s="20"/>
      <c r="PSL87" s="20"/>
      <c r="PSM87" s="20"/>
      <c r="PSN87" s="35"/>
      <c r="PSO87" s="31"/>
      <c r="PSP87" s="32"/>
      <c r="PSS87" s="20"/>
      <c r="PST87" s="20"/>
      <c r="PSU87" s="20"/>
      <c r="PSV87" s="20"/>
      <c r="PSW87" s="20"/>
      <c r="PSX87" s="20"/>
      <c r="PSY87" s="20"/>
      <c r="PSZ87" s="20"/>
      <c r="PTA87" s="20"/>
      <c r="PTB87" s="20"/>
      <c r="PTC87" s="20"/>
      <c r="PTD87" s="20"/>
      <c r="PTE87" s="35"/>
      <c r="PTF87" s="31"/>
      <c r="PTG87" s="32"/>
      <c r="PTJ87" s="20"/>
      <c r="PTK87" s="20"/>
      <c r="PTL87" s="20"/>
      <c r="PTM87" s="20"/>
      <c r="PTN87" s="20"/>
      <c r="PTO87" s="20"/>
      <c r="PTP87" s="20"/>
      <c r="PTQ87" s="20"/>
      <c r="PTR87" s="20"/>
      <c r="PTS87" s="20"/>
      <c r="PTT87" s="20"/>
      <c r="PTU87" s="20"/>
      <c r="PTV87" s="35"/>
      <c r="PTW87" s="31"/>
      <c r="PTX87" s="32"/>
      <c r="PUA87" s="20"/>
      <c r="PUB87" s="20"/>
      <c r="PUC87" s="20"/>
      <c r="PUD87" s="20"/>
      <c r="PUE87" s="20"/>
      <c r="PUF87" s="20"/>
      <c r="PUG87" s="20"/>
      <c r="PUH87" s="20"/>
      <c r="PUI87" s="20"/>
      <c r="PUJ87" s="20"/>
      <c r="PUK87" s="20"/>
      <c r="PUL87" s="20"/>
      <c r="PUM87" s="35"/>
      <c r="PUN87" s="31"/>
      <c r="PUO87" s="32"/>
      <c r="PUR87" s="20"/>
      <c r="PUS87" s="20"/>
      <c r="PUT87" s="20"/>
      <c r="PUU87" s="20"/>
      <c r="PUV87" s="20"/>
      <c r="PUW87" s="20"/>
      <c r="PUX87" s="20"/>
      <c r="PUY87" s="20"/>
      <c r="PUZ87" s="20"/>
      <c r="PVA87" s="20"/>
      <c r="PVB87" s="20"/>
      <c r="PVC87" s="20"/>
      <c r="PVD87" s="35"/>
      <c r="PVE87" s="31"/>
      <c r="PVF87" s="32"/>
      <c r="PVI87" s="20"/>
      <c r="PVJ87" s="20"/>
      <c r="PVK87" s="20"/>
      <c r="PVL87" s="20"/>
      <c r="PVM87" s="20"/>
      <c r="PVN87" s="20"/>
      <c r="PVO87" s="20"/>
      <c r="PVP87" s="20"/>
      <c r="PVQ87" s="20"/>
      <c r="PVR87" s="20"/>
      <c r="PVS87" s="20"/>
      <c r="PVT87" s="20"/>
      <c r="PVU87" s="35"/>
      <c r="PVV87" s="31"/>
      <c r="PVW87" s="32"/>
      <c r="PVZ87" s="20"/>
      <c r="PWA87" s="20"/>
      <c r="PWB87" s="20"/>
      <c r="PWC87" s="20"/>
      <c r="PWD87" s="20"/>
      <c r="PWE87" s="20"/>
      <c r="PWF87" s="20"/>
      <c r="PWG87" s="20"/>
      <c r="PWH87" s="20"/>
      <c r="PWI87" s="20"/>
      <c r="PWJ87" s="20"/>
      <c r="PWK87" s="20"/>
      <c r="PWL87" s="35"/>
      <c r="PWM87" s="31"/>
      <c r="PWN87" s="32"/>
      <c r="PWQ87" s="20"/>
      <c r="PWR87" s="20"/>
      <c r="PWS87" s="20"/>
      <c r="PWT87" s="20"/>
      <c r="PWU87" s="20"/>
      <c r="PWV87" s="20"/>
      <c r="PWW87" s="20"/>
      <c r="PWX87" s="20"/>
      <c r="PWY87" s="20"/>
      <c r="PWZ87" s="20"/>
      <c r="PXA87" s="20"/>
      <c r="PXB87" s="20"/>
      <c r="PXC87" s="35"/>
      <c r="PXD87" s="31"/>
      <c r="PXE87" s="32"/>
      <c r="PXH87" s="20"/>
      <c r="PXI87" s="20"/>
      <c r="PXJ87" s="20"/>
      <c r="PXK87" s="20"/>
      <c r="PXL87" s="20"/>
      <c r="PXM87" s="20"/>
      <c r="PXN87" s="20"/>
      <c r="PXO87" s="20"/>
      <c r="PXP87" s="20"/>
      <c r="PXQ87" s="20"/>
      <c r="PXR87" s="20"/>
      <c r="PXS87" s="20"/>
      <c r="PXT87" s="35"/>
      <c r="PXU87" s="31"/>
      <c r="PXV87" s="32"/>
      <c r="PXY87" s="20"/>
      <c r="PXZ87" s="20"/>
      <c r="PYA87" s="20"/>
      <c r="PYB87" s="20"/>
      <c r="PYC87" s="20"/>
      <c r="PYD87" s="20"/>
      <c r="PYE87" s="20"/>
      <c r="PYF87" s="20"/>
      <c r="PYG87" s="20"/>
      <c r="PYH87" s="20"/>
      <c r="PYI87" s="20"/>
      <c r="PYJ87" s="20"/>
      <c r="PYK87" s="35"/>
      <c r="PYL87" s="31"/>
      <c r="PYM87" s="32"/>
      <c r="PYP87" s="20"/>
      <c r="PYQ87" s="20"/>
      <c r="PYR87" s="20"/>
      <c r="PYS87" s="20"/>
      <c r="PYT87" s="20"/>
      <c r="PYU87" s="20"/>
      <c r="PYV87" s="20"/>
      <c r="PYW87" s="20"/>
      <c r="PYX87" s="20"/>
      <c r="PYY87" s="20"/>
      <c r="PYZ87" s="20"/>
      <c r="PZA87" s="20"/>
      <c r="PZB87" s="35"/>
      <c r="PZC87" s="31"/>
      <c r="PZD87" s="32"/>
      <c r="PZG87" s="20"/>
      <c r="PZH87" s="20"/>
      <c r="PZI87" s="20"/>
      <c r="PZJ87" s="20"/>
      <c r="PZK87" s="20"/>
      <c r="PZL87" s="20"/>
      <c r="PZM87" s="20"/>
      <c r="PZN87" s="20"/>
      <c r="PZO87" s="20"/>
      <c r="PZP87" s="20"/>
      <c r="PZQ87" s="20"/>
      <c r="PZR87" s="20"/>
      <c r="PZS87" s="35"/>
      <c r="PZT87" s="31"/>
      <c r="PZU87" s="32"/>
      <c r="PZX87" s="20"/>
      <c r="PZY87" s="20"/>
      <c r="PZZ87" s="20"/>
      <c r="QAA87" s="20"/>
      <c r="QAB87" s="20"/>
      <c r="QAC87" s="20"/>
      <c r="QAD87" s="20"/>
      <c r="QAE87" s="20"/>
      <c r="QAF87" s="20"/>
      <c r="QAG87" s="20"/>
      <c r="QAH87" s="20"/>
      <c r="QAI87" s="20"/>
      <c r="QAJ87" s="35"/>
      <c r="QAK87" s="31"/>
      <c r="QAL87" s="32"/>
      <c r="QAO87" s="20"/>
      <c r="QAP87" s="20"/>
      <c r="QAQ87" s="20"/>
      <c r="QAR87" s="20"/>
      <c r="QAS87" s="20"/>
      <c r="QAT87" s="20"/>
      <c r="QAU87" s="20"/>
      <c r="QAV87" s="20"/>
      <c r="QAW87" s="20"/>
      <c r="QAX87" s="20"/>
      <c r="QAY87" s="20"/>
      <c r="QAZ87" s="20"/>
      <c r="QBA87" s="35"/>
      <c r="QBB87" s="31"/>
      <c r="QBC87" s="32"/>
      <c r="QBF87" s="20"/>
      <c r="QBG87" s="20"/>
      <c r="QBH87" s="20"/>
      <c r="QBI87" s="20"/>
      <c r="QBJ87" s="20"/>
      <c r="QBK87" s="20"/>
      <c r="QBL87" s="20"/>
      <c r="QBM87" s="20"/>
      <c r="QBN87" s="20"/>
      <c r="QBO87" s="20"/>
      <c r="QBP87" s="20"/>
      <c r="QBQ87" s="20"/>
      <c r="QBR87" s="35"/>
      <c r="QBS87" s="31"/>
      <c r="QBT87" s="32"/>
      <c r="QBW87" s="20"/>
      <c r="QBX87" s="20"/>
      <c r="QBY87" s="20"/>
      <c r="QBZ87" s="20"/>
      <c r="QCA87" s="20"/>
      <c r="QCB87" s="20"/>
      <c r="QCC87" s="20"/>
      <c r="QCD87" s="20"/>
      <c r="QCE87" s="20"/>
      <c r="QCF87" s="20"/>
      <c r="QCG87" s="20"/>
      <c r="QCH87" s="20"/>
      <c r="QCI87" s="35"/>
      <c r="QCJ87" s="31"/>
      <c r="QCK87" s="32"/>
      <c r="QCN87" s="20"/>
      <c r="QCO87" s="20"/>
      <c r="QCP87" s="20"/>
      <c r="QCQ87" s="20"/>
      <c r="QCR87" s="20"/>
      <c r="QCS87" s="20"/>
      <c r="QCT87" s="20"/>
      <c r="QCU87" s="20"/>
      <c r="QCV87" s="20"/>
      <c r="QCW87" s="20"/>
      <c r="QCX87" s="20"/>
      <c r="QCY87" s="20"/>
      <c r="QCZ87" s="35"/>
      <c r="QDA87" s="31"/>
      <c r="QDB87" s="32"/>
      <c r="QDE87" s="20"/>
      <c r="QDF87" s="20"/>
      <c r="QDG87" s="20"/>
      <c r="QDH87" s="20"/>
      <c r="QDI87" s="20"/>
      <c r="QDJ87" s="20"/>
      <c r="QDK87" s="20"/>
      <c r="QDL87" s="20"/>
      <c r="QDM87" s="20"/>
      <c r="QDN87" s="20"/>
      <c r="QDO87" s="20"/>
      <c r="QDP87" s="20"/>
      <c r="QDQ87" s="35"/>
      <c r="QDR87" s="31"/>
      <c r="QDS87" s="32"/>
      <c r="QDV87" s="20"/>
      <c r="QDW87" s="20"/>
      <c r="QDX87" s="20"/>
      <c r="QDY87" s="20"/>
      <c r="QDZ87" s="20"/>
      <c r="QEA87" s="20"/>
      <c r="QEB87" s="20"/>
      <c r="QEC87" s="20"/>
      <c r="QED87" s="20"/>
      <c r="QEE87" s="20"/>
      <c r="QEF87" s="20"/>
      <c r="QEG87" s="20"/>
      <c r="QEH87" s="35"/>
      <c r="QEI87" s="31"/>
      <c r="QEJ87" s="32"/>
      <c r="QEM87" s="20"/>
      <c r="QEN87" s="20"/>
      <c r="QEO87" s="20"/>
      <c r="QEP87" s="20"/>
      <c r="QEQ87" s="20"/>
      <c r="QER87" s="20"/>
      <c r="QES87" s="20"/>
      <c r="QET87" s="20"/>
      <c r="QEU87" s="20"/>
      <c r="QEV87" s="20"/>
      <c r="QEW87" s="20"/>
      <c r="QEX87" s="20"/>
      <c r="QEY87" s="35"/>
      <c r="QEZ87" s="31"/>
      <c r="QFA87" s="32"/>
      <c r="QFD87" s="20"/>
      <c r="QFE87" s="20"/>
      <c r="QFF87" s="20"/>
      <c r="QFG87" s="20"/>
      <c r="QFH87" s="20"/>
      <c r="QFI87" s="20"/>
      <c r="QFJ87" s="20"/>
      <c r="QFK87" s="20"/>
      <c r="QFL87" s="20"/>
      <c r="QFM87" s="20"/>
      <c r="QFN87" s="20"/>
      <c r="QFO87" s="20"/>
      <c r="QFP87" s="35"/>
      <c r="QFQ87" s="31"/>
      <c r="QFR87" s="32"/>
      <c r="QFU87" s="20"/>
      <c r="QFV87" s="20"/>
      <c r="QFW87" s="20"/>
      <c r="QFX87" s="20"/>
      <c r="QFY87" s="20"/>
      <c r="QFZ87" s="20"/>
      <c r="QGA87" s="20"/>
      <c r="QGB87" s="20"/>
      <c r="QGC87" s="20"/>
      <c r="QGD87" s="20"/>
      <c r="QGE87" s="20"/>
      <c r="QGF87" s="20"/>
      <c r="QGG87" s="35"/>
      <c r="QGH87" s="31"/>
      <c r="QGI87" s="32"/>
      <c r="QGL87" s="20"/>
      <c r="QGM87" s="20"/>
      <c r="QGN87" s="20"/>
      <c r="QGO87" s="20"/>
      <c r="QGP87" s="20"/>
      <c r="QGQ87" s="20"/>
      <c r="QGR87" s="20"/>
      <c r="QGS87" s="20"/>
      <c r="QGT87" s="20"/>
      <c r="QGU87" s="20"/>
      <c r="QGV87" s="20"/>
      <c r="QGW87" s="20"/>
      <c r="QGX87" s="35"/>
      <c r="QGY87" s="31"/>
      <c r="QGZ87" s="32"/>
      <c r="QHC87" s="20"/>
      <c r="QHD87" s="20"/>
      <c r="QHE87" s="20"/>
      <c r="QHF87" s="20"/>
      <c r="QHG87" s="20"/>
      <c r="QHH87" s="20"/>
      <c r="QHI87" s="20"/>
      <c r="QHJ87" s="20"/>
      <c r="QHK87" s="20"/>
      <c r="QHL87" s="20"/>
      <c r="QHM87" s="20"/>
      <c r="QHN87" s="20"/>
      <c r="QHO87" s="35"/>
      <c r="QHP87" s="31"/>
      <c r="QHQ87" s="32"/>
      <c r="QHT87" s="20"/>
      <c r="QHU87" s="20"/>
      <c r="QHV87" s="20"/>
      <c r="QHW87" s="20"/>
      <c r="QHX87" s="20"/>
      <c r="QHY87" s="20"/>
      <c r="QHZ87" s="20"/>
      <c r="QIA87" s="20"/>
      <c r="QIB87" s="20"/>
      <c r="QIC87" s="20"/>
      <c r="QID87" s="20"/>
      <c r="QIE87" s="20"/>
      <c r="QIF87" s="35"/>
      <c r="QIG87" s="31"/>
      <c r="QIH87" s="32"/>
      <c r="QIK87" s="20"/>
      <c r="QIL87" s="20"/>
      <c r="QIM87" s="20"/>
      <c r="QIN87" s="20"/>
      <c r="QIO87" s="20"/>
      <c r="QIP87" s="20"/>
      <c r="QIQ87" s="20"/>
      <c r="QIR87" s="20"/>
      <c r="QIS87" s="20"/>
      <c r="QIT87" s="20"/>
      <c r="QIU87" s="20"/>
      <c r="QIV87" s="20"/>
      <c r="QIW87" s="35"/>
      <c r="QIX87" s="31"/>
      <c r="QIY87" s="32"/>
      <c r="QJB87" s="20"/>
      <c r="QJC87" s="20"/>
      <c r="QJD87" s="20"/>
      <c r="QJE87" s="20"/>
      <c r="QJF87" s="20"/>
      <c r="QJG87" s="20"/>
      <c r="QJH87" s="20"/>
      <c r="QJI87" s="20"/>
      <c r="QJJ87" s="20"/>
      <c r="QJK87" s="20"/>
      <c r="QJL87" s="20"/>
      <c r="QJM87" s="20"/>
      <c r="QJN87" s="35"/>
      <c r="QJO87" s="31"/>
      <c r="QJP87" s="32"/>
      <c r="QJS87" s="20"/>
      <c r="QJT87" s="20"/>
      <c r="QJU87" s="20"/>
      <c r="QJV87" s="20"/>
      <c r="QJW87" s="20"/>
      <c r="QJX87" s="20"/>
      <c r="QJY87" s="20"/>
      <c r="QJZ87" s="20"/>
      <c r="QKA87" s="20"/>
      <c r="QKB87" s="20"/>
      <c r="QKC87" s="20"/>
      <c r="QKD87" s="20"/>
      <c r="QKE87" s="35"/>
      <c r="QKF87" s="31"/>
      <c r="QKG87" s="32"/>
      <c r="QKJ87" s="20"/>
      <c r="QKK87" s="20"/>
      <c r="QKL87" s="20"/>
      <c r="QKM87" s="20"/>
      <c r="QKN87" s="20"/>
      <c r="QKO87" s="20"/>
      <c r="QKP87" s="20"/>
      <c r="QKQ87" s="20"/>
      <c r="QKR87" s="20"/>
      <c r="QKS87" s="20"/>
      <c r="QKT87" s="20"/>
      <c r="QKU87" s="20"/>
      <c r="QKV87" s="35"/>
      <c r="QKW87" s="31"/>
      <c r="QKX87" s="32"/>
      <c r="QLA87" s="20"/>
      <c r="QLB87" s="20"/>
      <c r="QLC87" s="20"/>
      <c r="QLD87" s="20"/>
      <c r="QLE87" s="20"/>
      <c r="QLF87" s="20"/>
      <c r="QLG87" s="20"/>
      <c r="QLH87" s="20"/>
      <c r="QLI87" s="20"/>
      <c r="QLJ87" s="20"/>
      <c r="QLK87" s="20"/>
      <c r="QLL87" s="20"/>
      <c r="QLM87" s="35"/>
      <c r="QLN87" s="31"/>
      <c r="QLO87" s="32"/>
      <c r="QLR87" s="20"/>
      <c r="QLS87" s="20"/>
      <c r="QLT87" s="20"/>
      <c r="QLU87" s="20"/>
      <c r="QLV87" s="20"/>
      <c r="QLW87" s="20"/>
      <c r="QLX87" s="20"/>
      <c r="QLY87" s="20"/>
      <c r="QLZ87" s="20"/>
      <c r="QMA87" s="20"/>
      <c r="QMB87" s="20"/>
      <c r="QMC87" s="20"/>
      <c r="QMD87" s="35"/>
      <c r="QME87" s="31"/>
      <c r="QMF87" s="32"/>
      <c r="QMI87" s="20"/>
      <c r="QMJ87" s="20"/>
      <c r="QMK87" s="20"/>
      <c r="QML87" s="20"/>
      <c r="QMM87" s="20"/>
      <c r="QMN87" s="20"/>
      <c r="QMO87" s="20"/>
      <c r="QMP87" s="20"/>
      <c r="QMQ87" s="20"/>
      <c r="QMR87" s="20"/>
      <c r="QMS87" s="20"/>
      <c r="QMT87" s="20"/>
      <c r="QMU87" s="35"/>
      <c r="QMV87" s="31"/>
      <c r="QMW87" s="32"/>
      <c r="QMZ87" s="20"/>
      <c r="QNA87" s="20"/>
      <c r="QNB87" s="20"/>
      <c r="QNC87" s="20"/>
      <c r="QND87" s="20"/>
      <c r="QNE87" s="20"/>
      <c r="QNF87" s="20"/>
      <c r="QNG87" s="20"/>
      <c r="QNH87" s="20"/>
      <c r="QNI87" s="20"/>
      <c r="QNJ87" s="20"/>
      <c r="QNK87" s="20"/>
      <c r="QNL87" s="35"/>
      <c r="QNM87" s="31"/>
      <c r="QNN87" s="32"/>
      <c r="QNQ87" s="20"/>
      <c r="QNR87" s="20"/>
      <c r="QNS87" s="20"/>
      <c r="QNT87" s="20"/>
      <c r="QNU87" s="20"/>
      <c r="QNV87" s="20"/>
      <c r="QNW87" s="20"/>
      <c r="QNX87" s="20"/>
      <c r="QNY87" s="20"/>
      <c r="QNZ87" s="20"/>
      <c r="QOA87" s="20"/>
      <c r="QOB87" s="20"/>
      <c r="QOC87" s="35"/>
      <c r="QOD87" s="31"/>
      <c r="QOE87" s="32"/>
      <c r="QOH87" s="20"/>
      <c r="QOI87" s="20"/>
      <c r="QOJ87" s="20"/>
      <c r="QOK87" s="20"/>
      <c r="QOL87" s="20"/>
      <c r="QOM87" s="20"/>
      <c r="QON87" s="20"/>
      <c r="QOO87" s="20"/>
      <c r="QOP87" s="20"/>
      <c r="QOQ87" s="20"/>
      <c r="QOR87" s="20"/>
      <c r="QOS87" s="20"/>
      <c r="QOT87" s="35"/>
      <c r="QOU87" s="31"/>
      <c r="QOV87" s="32"/>
      <c r="QOY87" s="20"/>
      <c r="QOZ87" s="20"/>
      <c r="QPA87" s="20"/>
      <c r="QPB87" s="20"/>
      <c r="QPC87" s="20"/>
      <c r="QPD87" s="20"/>
      <c r="QPE87" s="20"/>
      <c r="QPF87" s="20"/>
      <c r="QPG87" s="20"/>
      <c r="QPH87" s="20"/>
      <c r="QPI87" s="20"/>
      <c r="QPJ87" s="20"/>
      <c r="QPK87" s="35"/>
      <c r="QPL87" s="31"/>
      <c r="QPM87" s="32"/>
      <c r="QPP87" s="20"/>
      <c r="QPQ87" s="20"/>
      <c r="QPR87" s="20"/>
      <c r="QPS87" s="20"/>
      <c r="QPT87" s="20"/>
      <c r="QPU87" s="20"/>
      <c r="QPV87" s="20"/>
      <c r="QPW87" s="20"/>
      <c r="QPX87" s="20"/>
      <c r="QPY87" s="20"/>
      <c r="QPZ87" s="20"/>
      <c r="QQA87" s="20"/>
      <c r="QQB87" s="35"/>
      <c r="QQC87" s="31"/>
      <c r="QQD87" s="32"/>
      <c r="QQG87" s="20"/>
      <c r="QQH87" s="20"/>
      <c r="QQI87" s="20"/>
      <c r="QQJ87" s="20"/>
      <c r="QQK87" s="20"/>
      <c r="QQL87" s="20"/>
      <c r="QQM87" s="20"/>
      <c r="QQN87" s="20"/>
      <c r="QQO87" s="20"/>
      <c r="QQP87" s="20"/>
      <c r="QQQ87" s="20"/>
      <c r="QQR87" s="20"/>
      <c r="QQS87" s="35"/>
      <c r="QQT87" s="31"/>
      <c r="QQU87" s="32"/>
      <c r="QQX87" s="20"/>
      <c r="QQY87" s="20"/>
      <c r="QQZ87" s="20"/>
      <c r="QRA87" s="20"/>
      <c r="QRB87" s="20"/>
      <c r="QRC87" s="20"/>
      <c r="QRD87" s="20"/>
      <c r="QRE87" s="20"/>
      <c r="QRF87" s="20"/>
      <c r="QRG87" s="20"/>
      <c r="QRH87" s="20"/>
      <c r="QRI87" s="20"/>
      <c r="QRJ87" s="35"/>
      <c r="QRK87" s="31"/>
      <c r="QRL87" s="32"/>
      <c r="QRO87" s="20"/>
      <c r="QRP87" s="20"/>
      <c r="QRQ87" s="20"/>
      <c r="QRR87" s="20"/>
      <c r="QRS87" s="20"/>
      <c r="QRT87" s="20"/>
      <c r="QRU87" s="20"/>
      <c r="QRV87" s="20"/>
      <c r="QRW87" s="20"/>
      <c r="QRX87" s="20"/>
      <c r="QRY87" s="20"/>
      <c r="QRZ87" s="20"/>
      <c r="QSA87" s="35"/>
      <c r="QSB87" s="31"/>
      <c r="QSC87" s="32"/>
      <c r="QSF87" s="20"/>
      <c r="QSG87" s="20"/>
      <c r="QSH87" s="20"/>
      <c r="QSI87" s="20"/>
      <c r="QSJ87" s="20"/>
      <c r="QSK87" s="20"/>
      <c r="QSL87" s="20"/>
      <c r="QSM87" s="20"/>
      <c r="QSN87" s="20"/>
      <c r="QSO87" s="20"/>
      <c r="QSP87" s="20"/>
      <c r="QSQ87" s="20"/>
      <c r="QSR87" s="35"/>
      <c r="QSS87" s="31"/>
      <c r="QST87" s="32"/>
      <c r="QSW87" s="20"/>
      <c r="QSX87" s="20"/>
      <c r="QSY87" s="20"/>
      <c r="QSZ87" s="20"/>
      <c r="QTA87" s="20"/>
      <c r="QTB87" s="20"/>
      <c r="QTC87" s="20"/>
      <c r="QTD87" s="20"/>
      <c r="QTE87" s="20"/>
      <c r="QTF87" s="20"/>
      <c r="QTG87" s="20"/>
      <c r="QTH87" s="20"/>
      <c r="QTI87" s="35"/>
      <c r="QTJ87" s="31"/>
      <c r="QTK87" s="32"/>
      <c r="QTN87" s="20"/>
      <c r="QTO87" s="20"/>
      <c r="QTP87" s="20"/>
      <c r="QTQ87" s="20"/>
      <c r="QTR87" s="20"/>
      <c r="QTS87" s="20"/>
      <c r="QTT87" s="20"/>
      <c r="QTU87" s="20"/>
      <c r="QTV87" s="20"/>
      <c r="QTW87" s="20"/>
      <c r="QTX87" s="20"/>
      <c r="QTY87" s="20"/>
      <c r="QTZ87" s="35"/>
      <c r="QUA87" s="31"/>
      <c r="QUB87" s="32"/>
      <c r="QUE87" s="20"/>
      <c r="QUF87" s="20"/>
      <c r="QUG87" s="20"/>
      <c r="QUH87" s="20"/>
      <c r="QUI87" s="20"/>
      <c r="QUJ87" s="20"/>
      <c r="QUK87" s="20"/>
      <c r="QUL87" s="20"/>
      <c r="QUM87" s="20"/>
      <c r="QUN87" s="20"/>
      <c r="QUO87" s="20"/>
      <c r="QUP87" s="20"/>
      <c r="QUQ87" s="35"/>
      <c r="QUR87" s="31"/>
      <c r="QUS87" s="32"/>
      <c r="QUV87" s="20"/>
      <c r="QUW87" s="20"/>
      <c r="QUX87" s="20"/>
      <c r="QUY87" s="20"/>
      <c r="QUZ87" s="20"/>
      <c r="QVA87" s="20"/>
      <c r="QVB87" s="20"/>
      <c r="QVC87" s="20"/>
      <c r="QVD87" s="20"/>
      <c r="QVE87" s="20"/>
      <c r="QVF87" s="20"/>
      <c r="QVG87" s="20"/>
      <c r="QVH87" s="35"/>
      <c r="QVI87" s="31"/>
      <c r="QVJ87" s="32"/>
      <c r="QVM87" s="20"/>
      <c r="QVN87" s="20"/>
      <c r="QVO87" s="20"/>
      <c r="QVP87" s="20"/>
      <c r="QVQ87" s="20"/>
      <c r="QVR87" s="20"/>
      <c r="QVS87" s="20"/>
      <c r="QVT87" s="20"/>
      <c r="QVU87" s="20"/>
      <c r="QVV87" s="20"/>
      <c r="QVW87" s="20"/>
      <c r="QVX87" s="20"/>
      <c r="QVY87" s="35"/>
      <c r="QVZ87" s="31"/>
      <c r="QWA87" s="32"/>
      <c r="QWD87" s="20"/>
      <c r="QWE87" s="20"/>
      <c r="QWF87" s="20"/>
      <c r="QWG87" s="20"/>
      <c r="QWH87" s="20"/>
      <c r="QWI87" s="20"/>
      <c r="QWJ87" s="20"/>
      <c r="QWK87" s="20"/>
      <c r="QWL87" s="20"/>
      <c r="QWM87" s="20"/>
      <c r="QWN87" s="20"/>
      <c r="QWO87" s="20"/>
      <c r="QWP87" s="35"/>
      <c r="QWQ87" s="31"/>
      <c r="QWR87" s="32"/>
      <c r="QWU87" s="20"/>
      <c r="QWV87" s="20"/>
      <c r="QWW87" s="20"/>
      <c r="QWX87" s="20"/>
      <c r="QWY87" s="20"/>
      <c r="QWZ87" s="20"/>
      <c r="QXA87" s="20"/>
      <c r="QXB87" s="20"/>
      <c r="QXC87" s="20"/>
      <c r="QXD87" s="20"/>
      <c r="QXE87" s="20"/>
      <c r="QXF87" s="20"/>
      <c r="QXG87" s="35"/>
      <c r="QXH87" s="31"/>
      <c r="QXI87" s="32"/>
      <c r="QXL87" s="20"/>
      <c r="QXM87" s="20"/>
      <c r="QXN87" s="20"/>
      <c r="QXO87" s="20"/>
      <c r="QXP87" s="20"/>
      <c r="QXQ87" s="20"/>
      <c r="QXR87" s="20"/>
      <c r="QXS87" s="20"/>
      <c r="QXT87" s="20"/>
      <c r="QXU87" s="20"/>
      <c r="QXV87" s="20"/>
      <c r="QXW87" s="20"/>
      <c r="QXX87" s="35"/>
      <c r="QXY87" s="31"/>
      <c r="QXZ87" s="32"/>
      <c r="QYC87" s="20"/>
      <c r="QYD87" s="20"/>
      <c r="QYE87" s="20"/>
      <c r="QYF87" s="20"/>
      <c r="QYG87" s="20"/>
      <c r="QYH87" s="20"/>
      <c r="QYI87" s="20"/>
      <c r="QYJ87" s="20"/>
      <c r="QYK87" s="20"/>
      <c r="QYL87" s="20"/>
      <c r="QYM87" s="20"/>
      <c r="QYN87" s="20"/>
      <c r="QYO87" s="35"/>
      <c r="QYP87" s="31"/>
      <c r="QYQ87" s="32"/>
      <c r="QYT87" s="20"/>
      <c r="QYU87" s="20"/>
      <c r="QYV87" s="20"/>
      <c r="QYW87" s="20"/>
      <c r="QYX87" s="20"/>
      <c r="QYY87" s="20"/>
      <c r="QYZ87" s="20"/>
      <c r="QZA87" s="20"/>
      <c r="QZB87" s="20"/>
      <c r="QZC87" s="20"/>
      <c r="QZD87" s="20"/>
      <c r="QZE87" s="20"/>
      <c r="QZF87" s="35"/>
      <c r="QZG87" s="31"/>
      <c r="QZH87" s="32"/>
      <c r="QZK87" s="20"/>
      <c r="QZL87" s="20"/>
      <c r="QZM87" s="20"/>
      <c r="QZN87" s="20"/>
      <c r="QZO87" s="20"/>
      <c r="QZP87" s="20"/>
      <c r="QZQ87" s="20"/>
      <c r="QZR87" s="20"/>
      <c r="QZS87" s="20"/>
      <c r="QZT87" s="20"/>
      <c r="QZU87" s="20"/>
      <c r="QZV87" s="20"/>
      <c r="QZW87" s="35"/>
      <c r="QZX87" s="31"/>
      <c r="QZY87" s="32"/>
      <c r="RAB87" s="20"/>
      <c r="RAC87" s="20"/>
      <c r="RAD87" s="20"/>
      <c r="RAE87" s="20"/>
      <c r="RAF87" s="20"/>
      <c r="RAG87" s="20"/>
      <c r="RAH87" s="20"/>
      <c r="RAI87" s="20"/>
      <c r="RAJ87" s="20"/>
      <c r="RAK87" s="20"/>
      <c r="RAL87" s="20"/>
      <c r="RAM87" s="20"/>
      <c r="RAN87" s="35"/>
      <c r="RAO87" s="31"/>
      <c r="RAP87" s="32"/>
      <c r="RAS87" s="20"/>
      <c r="RAT87" s="20"/>
      <c r="RAU87" s="20"/>
      <c r="RAV87" s="20"/>
      <c r="RAW87" s="20"/>
      <c r="RAX87" s="20"/>
      <c r="RAY87" s="20"/>
      <c r="RAZ87" s="20"/>
      <c r="RBA87" s="20"/>
      <c r="RBB87" s="20"/>
      <c r="RBC87" s="20"/>
      <c r="RBD87" s="20"/>
      <c r="RBE87" s="35"/>
      <c r="RBF87" s="31"/>
      <c r="RBG87" s="32"/>
      <c r="RBJ87" s="20"/>
      <c r="RBK87" s="20"/>
      <c r="RBL87" s="20"/>
      <c r="RBM87" s="20"/>
      <c r="RBN87" s="20"/>
      <c r="RBO87" s="20"/>
      <c r="RBP87" s="20"/>
      <c r="RBQ87" s="20"/>
      <c r="RBR87" s="20"/>
      <c r="RBS87" s="20"/>
      <c r="RBT87" s="20"/>
      <c r="RBU87" s="20"/>
      <c r="RBV87" s="35"/>
      <c r="RBW87" s="31"/>
      <c r="RBX87" s="32"/>
      <c r="RCA87" s="20"/>
      <c r="RCB87" s="20"/>
      <c r="RCC87" s="20"/>
      <c r="RCD87" s="20"/>
      <c r="RCE87" s="20"/>
      <c r="RCF87" s="20"/>
      <c r="RCG87" s="20"/>
      <c r="RCH87" s="20"/>
      <c r="RCI87" s="20"/>
      <c r="RCJ87" s="20"/>
      <c r="RCK87" s="20"/>
      <c r="RCL87" s="20"/>
      <c r="RCM87" s="35"/>
      <c r="RCN87" s="31"/>
      <c r="RCO87" s="32"/>
      <c r="RCR87" s="20"/>
      <c r="RCS87" s="20"/>
      <c r="RCT87" s="20"/>
      <c r="RCU87" s="20"/>
      <c r="RCV87" s="20"/>
      <c r="RCW87" s="20"/>
      <c r="RCX87" s="20"/>
      <c r="RCY87" s="20"/>
      <c r="RCZ87" s="20"/>
      <c r="RDA87" s="20"/>
      <c r="RDB87" s="20"/>
      <c r="RDC87" s="20"/>
      <c r="RDD87" s="35"/>
      <c r="RDE87" s="31"/>
      <c r="RDF87" s="32"/>
      <c r="RDI87" s="20"/>
      <c r="RDJ87" s="20"/>
      <c r="RDK87" s="20"/>
      <c r="RDL87" s="20"/>
      <c r="RDM87" s="20"/>
      <c r="RDN87" s="20"/>
      <c r="RDO87" s="20"/>
      <c r="RDP87" s="20"/>
      <c r="RDQ87" s="20"/>
      <c r="RDR87" s="20"/>
      <c r="RDS87" s="20"/>
      <c r="RDT87" s="20"/>
      <c r="RDU87" s="35"/>
      <c r="RDV87" s="31"/>
      <c r="RDW87" s="32"/>
      <c r="RDZ87" s="20"/>
      <c r="REA87" s="20"/>
      <c r="REB87" s="20"/>
      <c r="REC87" s="20"/>
      <c r="RED87" s="20"/>
      <c r="REE87" s="20"/>
      <c r="REF87" s="20"/>
      <c r="REG87" s="20"/>
      <c r="REH87" s="20"/>
      <c r="REI87" s="20"/>
      <c r="REJ87" s="20"/>
      <c r="REK87" s="20"/>
      <c r="REL87" s="35"/>
      <c r="REM87" s="31"/>
      <c r="REN87" s="32"/>
      <c r="REQ87" s="20"/>
      <c r="RER87" s="20"/>
      <c r="RES87" s="20"/>
      <c r="RET87" s="20"/>
      <c r="REU87" s="20"/>
      <c r="REV87" s="20"/>
      <c r="REW87" s="20"/>
      <c r="REX87" s="20"/>
      <c r="REY87" s="20"/>
      <c r="REZ87" s="20"/>
      <c r="RFA87" s="20"/>
      <c r="RFB87" s="20"/>
      <c r="RFC87" s="35"/>
      <c r="RFD87" s="31"/>
      <c r="RFE87" s="32"/>
      <c r="RFH87" s="20"/>
      <c r="RFI87" s="20"/>
      <c r="RFJ87" s="20"/>
      <c r="RFK87" s="20"/>
      <c r="RFL87" s="20"/>
      <c r="RFM87" s="20"/>
      <c r="RFN87" s="20"/>
      <c r="RFO87" s="20"/>
      <c r="RFP87" s="20"/>
      <c r="RFQ87" s="20"/>
      <c r="RFR87" s="20"/>
      <c r="RFS87" s="20"/>
      <c r="RFT87" s="35"/>
      <c r="RFU87" s="31"/>
      <c r="RFV87" s="32"/>
      <c r="RFY87" s="20"/>
      <c r="RFZ87" s="20"/>
      <c r="RGA87" s="20"/>
      <c r="RGB87" s="20"/>
      <c r="RGC87" s="20"/>
      <c r="RGD87" s="20"/>
      <c r="RGE87" s="20"/>
      <c r="RGF87" s="20"/>
      <c r="RGG87" s="20"/>
      <c r="RGH87" s="20"/>
      <c r="RGI87" s="20"/>
      <c r="RGJ87" s="20"/>
      <c r="RGK87" s="35"/>
      <c r="RGL87" s="31"/>
      <c r="RGM87" s="32"/>
      <c r="RGP87" s="20"/>
      <c r="RGQ87" s="20"/>
      <c r="RGR87" s="20"/>
      <c r="RGS87" s="20"/>
      <c r="RGT87" s="20"/>
      <c r="RGU87" s="20"/>
      <c r="RGV87" s="20"/>
      <c r="RGW87" s="20"/>
      <c r="RGX87" s="20"/>
      <c r="RGY87" s="20"/>
      <c r="RGZ87" s="20"/>
      <c r="RHA87" s="20"/>
      <c r="RHB87" s="35"/>
      <c r="RHC87" s="31"/>
      <c r="RHD87" s="32"/>
      <c r="RHG87" s="20"/>
      <c r="RHH87" s="20"/>
      <c r="RHI87" s="20"/>
      <c r="RHJ87" s="20"/>
      <c r="RHK87" s="20"/>
      <c r="RHL87" s="20"/>
      <c r="RHM87" s="20"/>
      <c r="RHN87" s="20"/>
      <c r="RHO87" s="20"/>
      <c r="RHP87" s="20"/>
      <c r="RHQ87" s="20"/>
      <c r="RHR87" s="20"/>
      <c r="RHS87" s="35"/>
      <c r="RHT87" s="31"/>
      <c r="RHU87" s="32"/>
      <c r="RHX87" s="20"/>
      <c r="RHY87" s="20"/>
      <c r="RHZ87" s="20"/>
      <c r="RIA87" s="20"/>
      <c r="RIB87" s="20"/>
      <c r="RIC87" s="20"/>
      <c r="RID87" s="20"/>
      <c r="RIE87" s="20"/>
      <c r="RIF87" s="20"/>
      <c r="RIG87" s="20"/>
      <c r="RIH87" s="20"/>
      <c r="RII87" s="20"/>
      <c r="RIJ87" s="35"/>
      <c r="RIK87" s="31"/>
      <c r="RIL87" s="32"/>
      <c r="RIO87" s="20"/>
      <c r="RIP87" s="20"/>
      <c r="RIQ87" s="20"/>
      <c r="RIR87" s="20"/>
      <c r="RIS87" s="20"/>
      <c r="RIT87" s="20"/>
      <c r="RIU87" s="20"/>
      <c r="RIV87" s="20"/>
      <c r="RIW87" s="20"/>
      <c r="RIX87" s="20"/>
      <c r="RIY87" s="20"/>
      <c r="RIZ87" s="20"/>
      <c r="RJA87" s="35"/>
      <c r="RJB87" s="31"/>
      <c r="RJC87" s="32"/>
      <c r="RJF87" s="20"/>
      <c r="RJG87" s="20"/>
      <c r="RJH87" s="20"/>
      <c r="RJI87" s="20"/>
      <c r="RJJ87" s="20"/>
      <c r="RJK87" s="20"/>
      <c r="RJL87" s="20"/>
      <c r="RJM87" s="20"/>
      <c r="RJN87" s="20"/>
      <c r="RJO87" s="20"/>
      <c r="RJP87" s="20"/>
      <c r="RJQ87" s="20"/>
      <c r="RJR87" s="35"/>
      <c r="RJS87" s="31"/>
      <c r="RJT87" s="32"/>
      <c r="RJW87" s="20"/>
      <c r="RJX87" s="20"/>
      <c r="RJY87" s="20"/>
      <c r="RJZ87" s="20"/>
      <c r="RKA87" s="20"/>
      <c r="RKB87" s="20"/>
      <c r="RKC87" s="20"/>
      <c r="RKD87" s="20"/>
      <c r="RKE87" s="20"/>
      <c r="RKF87" s="20"/>
      <c r="RKG87" s="20"/>
      <c r="RKH87" s="20"/>
      <c r="RKI87" s="35"/>
      <c r="RKJ87" s="31"/>
      <c r="RKK87" s="32"/>
      <c r="RKN87" s="20"/>
      <c r="RKO87" s="20"/>
      <c r="RKP87" s="20"/>
      <c r="RKQ87" s="20"/>
      <c r="RKR87" s="20"/>
      <c r="RKS87" s="20"/>
      <c r="RKT87" s="20"/>
      <c r="RKU87" s="20"/>
      <c r="RKV87" s="20"/>
      <c r="RKW87" s="20"/>
      <c r="RKX87" s="20"/>
      <c r="RKY87" s="20"/>
      <c r="RKZ87" s="35"/>
      <c r="RLA87" s="31"/>
      <c r="RLB87" s="32"/>
      <c r="RLE87" s="20"/>
      <c r="RLF87" s="20"/>
      <c r="RLG87" s="20"/>
      <c r="RLH87" s="20"/>
      <c r="RLI87" s="20"/>
      <c r="RLJ87" s="20"/>
      <c r="RLK87" s="20"/>
      <c r="RLL87" s="20"/>
      <c r="RLM87" s="20"/>
      <c r="RLN87" s="20"/>
      <c r="RLO87" s="20"/>
      <c r="RLP87" s="20"/>
      <c r="RLQ87" s="35"/>
      <c r="RLR87" s="31"/>
      <c r="RLS87" s="32"/>
      <c r="RLV87" s="20"/>
      <c r="RLW87" s="20"/>
      <c r="RLX87" s="20"/>
      <c r="RLY87" s="20"/>
      <c r="RLZ87" s="20"/>
      <c r="RMA87" s="20"/>
      <c r="RMB87" s="20"/>
      <c r="RMC87" s="20"/>
      <c r="RMD87" s="20"/>
      <c r="RME87" s="20"/>
      <c r="RMF87" s="20"/>
      <c r="RMG87" s="20"/>
      <c r="RMH87" s="35"/>
      <c r="RMI87" s="31"/>
      <c r="RMJ87" s="32"/>
      <c r="RMM87" s="20"/>
      <c r="RMN87" s="20"/>
      <c r="RMO87" s="20"/>
      <c r="RMP87" s="20"/>
      <c r="RMQ87" s="20"/>
      <c r="RMR87" s="20"/>
      <c r="RMS87" s="20"/>
      <c r="RMT87" s="20"/>
      <c r="RMU87" s="20"/>
      <c r="RMV87" s="20"/>
      <c r="RMW87" s="20"/>
      <c r="RMX87" s="20"/>
      <c r="RMY87" s="35"/>
      <c r="RMZ87" s="31"/>
      <c r="RNA87" s="32"/>
      <c r="RND87" s="20"/>
      <c r="RNE87" s="20"/>
      <c r="RNF87" s="20"/>
      <c r="RNG87" s="20"/>
      <c r="RNH87" s="20"/>
      <c r="RNI87" s="20"/>
      <c r="RNJ87" s="20"/>
      <c r="RNK87" s="20"/>
      <c r="RNL87" s="20"/>
      <c r="RNM87" s="20"/>
      <c r="RNN87" s="20"/>
      <c r="RNO87" s="20"/>
      <c r="RNP87" s="35"/>
      <c r="RNQ87" s="31"/>
      <c r="RNR87" s="32"/>
      <c r="RNU87" s="20"/>
      <c r="RNV87" s="20"/>
      <c r="RNW87" s="20"/>
      <c r="RNX87" s="20"/>
      <c r="RNY87" s="20"/>
      <c r="RNZ87" s="20"/>
      <c r="ROA87" s="20"/>
      <c r="ROB87" s="20"/>
      <c r="ROC87" s="20"/>
      <c r="ROD87" s="20"/>
      <c r="ROE87" s="20"/>
      <c r="ROF87" s="20"/>
      <c r="ROG87" s="35"/>
      <c r="ROH87" s="31"/>
      <c r="ROI87" s="32"/>
      <c r="ROL87" s="20"/>
      <c r="ROM87" s="20"/>
      <c r="RON87" s="20"/>
      <c r="ROO87" s="20"/>
      <c r="ROP87" s="20"/>
      <c r="ROQ87" s="20"/>
      <c r="ROR87" s="20"/>
      <c r="ROS87" s="20"/>
      <c r="ROT87" s="20"/>
      <c r="ROU87" s="20"/>
      <c r="ROV87" s="20"/>
      <c r="ROW87" s="20"/>
      <c r="ROX87" s="35"/>
      <c r="ROY87" s="31"/>
      <c r="ROZ87" s="32"/>
      <c r="RPC87" s="20"/>
      <c r="RPD87" s="20"/>
      <c r="RPE87" s="20"/>
      <c r="RPF87" s="20"/>
      <c r="RPG87" s="20"/>
      <c r="RPH87" s="20"/>
      <c r="RPI87" s="20"/>
      <c r="RPJ87" s="20"/>
      <c r="RPK87" s="20"/>
      <c r="RPL87" s="20"/>
      <c r="RPM87" s="20"/>
      <c r="RPN87" s="20"/>
      <c r="RPO87" s="35"/>
      <c r="RPP87" s="31"/>
      <c r="RPQ87" s="32"/>
      <c r="RPT87" s="20"/>
      <c r="RPU87" s="20"/>
      <c r="RPV87" s="20"/>
      <c r="RPW87" s="20"/>
      <c r="RPX87" s="20"/>
      <c r="RPY87" s="20"/>
      <c r="RPZ87" s="20"/>
      <c r="RQA87" s="20"/>
      <c r="RQB87" s="20"/>
      <c r="RQC87" s="20"/>
      <c r="RQD87" s="20"/>
      <c r="RQE87" s="20"/>
      <c r="RQF87" s="35"/>
      <c r="RQG87" s="31"/>
      <c r="RQH87" s="32"/>
      <c r="RQK87" s="20"/>
      <c r="RQL87" s="20"/>
      <c r="RQM87" s="20"/>
      <c r="RQN87" s="20"/>
      <c r="RQO87" s="20"/>
      <c r="RQP87" s="20"/>
      <c r="RQQ87" s="20"/>
      <c r="RQR87" s="20"/>
      <c r="RQS87" s="20"/>
      <c r="RQT87" s="20"/>
      <c r="RQU87" s="20"/>
      <c r="RQV87" s="20"/>
      <c r="RQW87" s="35"/>
      <c r="RQX87" s="31"/>
      <c r="RQY87" s="32"/>
      <c r="RRB87" s="20"/>
      <c r="RRC87" s="20"/>
      <c r="RRD87" s="20"/>
      <c r="RRE87" s="20"/>
      <c r="RRF87" s="20"/>
      <c r="RRG87" s="20"/>
      <c r="RRH87" s="20"/>
      <c r="RRI87" s="20"/>
      <c r="RRJ87" s="20"/>
      <c r="RRK87" s="20"/>
      <c r="RRL87" s="20"/>
      <c r="RRM87" s="20"/>
      <c r="RRN87" s="35"/>
      <c r="RRO87" s="31"/>
      <c r="RRP87" s="32"/>
      <c r="RRS87" s="20"/>
      <c r="RRT87" s="20"/>
      <c r="RRU87" s="20"/>
      <c r="RRV87" s="20"/>
      <c r="RRW87" s="20"/>
      <c r="RRX87" s="20"/>
      <c r="RRY87" s="20"/>
      <c r="RRZ87" s="20"/>
      <c r="RSA87" s="20"/>
      <c r="RSB87" s="20"/>
      <c r="RSC87" s="20"/>
      <c r="RSD87" s="20"/>
      <c r="RSE87" s="35"/>
      <c r="RSF87" s="31"/>
      <c r="RSG87" s="32"/>
      <c r="RSJ87" s="20"/>
      <c r="RSK87" s="20"/>
      <c r="RSL87" s="20"/>
      <c r="RSM87" s="20"/>
      <c r="RSN87" s="20"/>
      <c r="RSO87" s="20"/>
      <c r="RSP87" s="20"/>
      <c r="RSQ87" s="20"/>
      <c r="RSR87" s="20"/>
      <c r="RSS87" s="20"/>
      <c r="RST87" s="20"/>
      <c r="RSU87" s="20"/>
      <c r="RSV87" s="35"/>
      <c r="RSW87" s="31"/>
      <c r="RSX87" s="32"/>
      <c r="RTA87" s="20"/>
      <c r="RTB87" s="20"/>
      <c r="RTC87" s="20"/>
      <c r="RTD87" s="20"/>
      <c r="RTE87" s="20"/>
      <c r="RTF87" s="20"/>
      <c r="RTG87" s="20"/>
      <c r="RTH87" s="20"/>
      <c r="RTI87" s="20"/>
      <c r="RTJ87" s="20"/>
      <c r="RTK87" s="20"/>
      <c r="RTL87" s="20"/>
      <c r="RTM87" s="35"/>
      <c r="RTN87" s="31"/>
      <c r="RTO87" s="32"/>
      <c r="RTR87" s="20"/>
      <c r="RTS87" s="20"/>
      <c r="RTT87" s="20"/>
      <c r="RTU87" s="20"/>
      <c r="RTV87" s="20"/>
      <c r="RTW87" s="20"/>
      <c r="RTX87" s="20"/>
      <c r="RTY87" s="20"/>
      <c r="RTZ87" s="20"/>
      <c r="RUA87" s="20"/>
      <c r="RUB87" s="20"/>
      <c r="RUC87" s="20"/>
      <c r="RUD87" s="35"/>
      <c r="RUE87" s="31"/>
      <c r="RUF87" s="32"/>
      <c r="RUI87" s="20"/>
      <c r="RUJ87" s="20"/>
      <c r="RUK87" s="20"/>
      <c r="RUL87" s="20"/>
      <c r="RUM87" s="20"/>
      <c r="RUN87" s="20"/>
      <c r="RUO87" s="20"/>
      <c r="RUP87" s="20"/>
      <c r="RUQ87" s="20"/>
      <c r="RUR87" s="20"/>
      <c r="RUS87" s="20"/>
      <c r="RUT87" s="20"/>
      <c r="RUU87" s="35"/>
      <c r="RUV87" s="31"/>
      <c r="RUW87" s="32"/>
      <c r="RUZ87" s="20"/>
      <c r="RVA87" s="20"/>
      <c r="RVB87" s="20"/>
      <c r="RVC87" s="20"/>
      <c r="RVD87" s="20"/>
      <c r="RVE87" s="20"/>
      <c r="RVF87" s="20"/>
      <c r="RVG87" s="20"/>
      <c r="RVH87" s="20"/>
      <c r="RVI87" s="20"/>
      <c r="RVJ87" s="20"/>
      <c r="RVK87" s="20"/>
      <c r="RVL87" s="35"/>
      <c r="RVM87" s="31"/>
      <c r="RVN87" s="32"/>
      <c r="RVQ87" s="20"/>
      <c r="RVR87" s="20"/>
      <c r="RVS87" s="20"/>
      <c r="RVT87" s="20"/>
      <c r="RVU87" s="20"/>
      <c r="RVV87" s="20"/>
      <c r="RVW87" s="20"/>
      <c r="RVX87" s="20"/>
      <c r="RVY87" s="20"/>
      <c r="RVZ87" s="20"/>
      <c r="RWA87" s="20"/>
      <c r="RWB87" s="20"/>
      <c r="RWC87" s="35"/>
      <c r="RWD87" s="31"/>
      <c r="RWE87" s="32"/>
      <c r="RWH87" s="20"/>
      <c r="RWI87" s="20"/>
      <c r="RWJ87" s="20"/>
      <c r="RWK87" s="20"/>
      <c r="RWL87" s="20"/>
      <c r="RWM87" s="20"/>
      <c r="RWN87" s="20"/>
      <c r="RWO87" s="20"/>
      <c r="RWP87" s="20"/>
      <c r="RWQ87" s="20"/>
      <c r="RWR87" s="20"/>
      <c r="RWS87" s="20"/>
      <c r="RWT87" s="35"/>
      <c r="RWU87" s="31"/>
      <c r="RWV87" s="32"/>
      <c r="RWY87" s="20"/>
      <c r="RWZ87" s="20"/>
      <c r="RXA87" s="20"/>
      <c r="RXB87" s="20"/>
      <c r="RXC87" s="20"/>
      <c r="RXD87" s="20"/>
      <c r="RXE87" s="20"/>
      <c r="RXF87" s="20"/>
      <c r="RXG87" s="20"/>
      <c r="RXH87" s="20"/>
      <c r="RXI87" s="20"/>
      <c r="RXJ87" s="20"/>
      <c r="RXK87" s="35"/>
      <c r="RXL87" s="31"/>
      <c r="RXM87" s="32"/>
      <c r="RXP87" s="20"/>
      <c r="RXQ87" s="20"/>
      <c r="RXR87" s="20"/>
      <c r="RXS87" s="20"/>
      <c r="RXT87" s="20"/>
      <c r="RXU87" s="20"/>
      <c r="RXV87" s="20"/>
      <c r="RXW87" s="20"/>
      <c r="RXX87" s="20"/>
      <c r="RXY87" s="20"/>
      <c r="RXZ87" s="20"/>
      <c r="RYA87" s="20"/>
      <c r="RYB87" s="35"/>
      <c r="RYC87" s="31"/>
      <c r="RYD87" s="32"/>
      <c r="RYG87" s="20"/>
      <c r="RYH87" s="20"/>
      <c r="RYI87" s="20"/>
      <c r="RYJ87" s="20"/>
      <c r="RYK87" s="20"/>
      <c r="RYL87" s="20"/>
      <c r="RYM87" s="20"/>
      <c r="RYN87" s="20"/>
      <c r="RYO87" s="20"/>
      <c r="RYP87" s="20"/>
      <c r="RYQ87" s="20"/>
      <c r="RYR87" s="20"/>
      <c r="RYS87" s="35"/>
      <c r="RYT87" s="31"/>
      <c r="RYU87" s="32"/>
      <c r="RYX87" s="20"/>
      <c r="RYY87" s="20"/>
      <c r="RYZ87" s="20"/>
      <c r="RZA87" s="20"/>
      <c r="RZB87" s="20"/>
      <c r="RZC87" s="20"/>
      <c r="RZD87" s="20"/>
      <c r="RZE87" s="20"/>
      <c r="RZF87" s="20"/>
      <c r="RZG87" s="20"/>
      <c r="RZH87" s="20"/>
      <c r="RZI87" s="20"/>
      <c r="RZJ87" s="35"/>
      <c r="RZK87" s="31"/>
      <c r="RZL87" s="32"/>
      <c r="RZO87" s="20"/>
      <c r="RZP87" s="20"/>
      <c r="RZQ87" s="20"/>
      <c r="RZR87" s="20"/>
      <c r="RZS87" s="20"/>
      <c r="RZT87" s="20"/>
      <c r="RZU87" s="20"/>
      <c r="RZV87" s="20"/>
      <c r="RZW87" s="20"/>
      <c r="RZX87" s="20"/>
      <c r="RZY87" s="20"/>
      <c r="RZZ87" s="20"/>
      <c r="SAA87" s="35"/>
      <c r="SAB87" s="31"/>
      <c r="SAC87" s="32"/>
      <c r="SAF87" s="20"/>
      <c r="SAG87" s="20"/>
      <c r="SAH87" s="20"/>
      <c r="SAI87" s="20"/>
      <c r="SAJ87" s="20"/>
      <c r="SAK87" s="20"/>
      <c r="SAL87" s="20"/>
      <c r="SAM87" s="20"/>
      <c r="SAN87" s="20"/>
      <c r="SAO87" s="20"/>
      <c r="SAP87" s="20"/>
      <c r="SAQ87" s="20"/>
      <c r="SAR87" s="35"/>
      <c r="SAS87" s="31"/>
      <c r="SAT87" s="32"/>
      <c r="SAW87" s="20"/>
      <c r="SAX87" s="20"/>
      <c r="SAY87" s="20"/>
      <c r="SAZ87" s="20"/>
      <c r="SBA87" s="20"/>
      <c r="SBB87" s="20"/>
      <c r="SBC87" s="20"/>
      <c r="SBD87" s="20"/>
      <c r="SBE87" s="20"/>
      <c r="SBF87" s="20"/>
      <c r="SBG87" s="20"/>
      <c r="SBH87" s="20"/>
      <c r="SBI87" s="35"/>
      <c r="SBJ87" s="31"/>
      <c r="SBK87" s="32"/>
      <c r="SBN87" s="20"/>
      <c r="SBO87" s="20"/>
      <c r="SBP87" s="20"/>
      <c r="SBQ87" s="20"/>
      <c r="SBR87" s="20"/>
      <c r="SBS87" s="20"/>
      <c r="SBT87" s="20"/>
      <c r="SBU87" s="20"/>
      <c r="SBV87" s="20"/>
      <c r="SBW87" s="20"/>
      <c r="SBX87" s="20"/>
      <c r="SBY87" s="20"/>
      <c r="SBZ87" s="35"/>
      <c r="SCA87" s="31"/>
      <c r="SCB87" s="32"/>
      <c r="SCE87" s="20"/>
      <c r="SCF87" s="20"/>
      <c r="SCG87" s="20"/>
      <c r="SCH87" s="20"/>
      <c r="SCI87" s="20"/>
      <c r="SCJ87" s="20"/>
      <c r="SCK87" s="20"/>
      <c r="SCL87" s="20"/>
      <c r="SCM87" s="20"/>
      <c r="SCN87" s="20"/>
      <c r="SCO87" s="20"/>
      <c r="SCP87" s="20"/>
      <c r="SCQ87" s="35"/>
      <c r="SCR87" s="31"/>
      <c r="SCS87" s="32"/>
      <c r="SCV87" s="20"/>
      <c r="SCW87" s="20"/>
      <c r="SCX87" s="20"/>
      <c r="SCY87" s="20"/>
      <c r="SCZ87" s="20"/>
      <c r="SDA87" s="20"/>
      <c r="SDB87" s="20"/>
      <c r="SDC87" s="20"/>
      <c r="SDD87" s="20"/>
      <c r="SDE87" s="20"/>
      <c r="SDF87" s="20"/>
      <c r="SDG87" s="20"/>
      <c r="SDH87" s="35"/>
      <c r="SDI87" s="31"/>
      <c r="SDJ87" s="32"/>
      <c r="SDM87" s="20"/>
      <c r="SDN87" s="20"/>
      <c r="SDO87" s="20"/>
      <c r="SDP87" s="20"/>
      <c r="SDQ87" s="20"/>
      <c r="SDR87" s="20"/>
      <c r="SDS87" s="20"/>
      <c r="SDT87" s="20"/>
      <c r="SDU87" s="20"/>
      <c r="SDV87" s="20"/>
      <c r="SDW87" s="20"/>
      <c r="SDX87" s="20"/>
      <c r="SDY87" s="35"/>
      <c r="SDZ87" s="31"/>
      <c r="SEA87" s="32"/>
      <c r="SED87" s="20"/>
      <c r="SEE87" s="20"/>
      <c r="SEF87" s="20"/>
      <c r="SEG87" s="20"/>
      <c r="SEH87" s="20"/>
      <c r="SEI87" s="20"/>
      <c r="SEJ87" s="20"/>
      <c r="SEK87" s="20"/>
      <c r="SEL87" s="20"/>
      <c r="SEM87" s="20"/>
      <c r="SEN87" s="20"/>
      <c r="SEO87" s="20"/>
      <c r="SEP87" s="35"/>
      <c r="SEQ87" s="31"/>
      <c r="SER87" s="32"/>
      <c r="SEU87" s="20"/>
      <c r="SEV87" s="20"/>
      <c r="SEW87" s="20"/>
      <c r="SEX87" s="20"/>
      <c r="SEY87" s="20"/>
      <c r="SEZ87" s="20"/>
      <c r="SFA87" s="20"/>
      <c r="SFB87" s="20"/>
      <c r="SFC87" s="20"/>
      <c r="SFD87" s="20"/>
      <c r="SFE87" s="20"/>
      <c r="SFF87" s="20"/>
      <c r="SFG87" s="35"/>
      <c r="SFH87" s="31"/>
      <c r="SFI87" s="32"/>
      <c r="SFL87" s="20"/>
      <c r="SFM87" s="20"/>
      <c r="SFN87" s="20"/>
      <c r="SFO87" s="20"/>
      <c r="SFP87" s="20"/>
      <c r="SFQ87" s="20"/>
      <c r="SFR87" s="20"/>
      <c r="SFS87" s="20"/>
      <c r="SFT87" s="20"/>
      <c r="SFU87" s="20"/>
      <c r="SFV87" s="20"/>
      <c r="SFW87" s="20"/>
      <c r="SFX87" s="35"/>
      <c r="SFY87" s="31"/>
      <c r="SFZ87" s="32"/>
      <c r="SGC87" s="20"/>
      <c r="SGD87" s="20"/>
      <c r="SGE87" s="20"/>
      <c r="SGF87" s="20"/>
      <c r="SGG87" s="20"/>
      <c r="SGH87" s="20"/>
      <c r="SGI87" s="20"/>
      <c r="SGJ87" s="20"/>
      <c r="SGK87" s="20"/>
      <c r="SGL87" s="20"/>
      <c r="SGM87" s="20"/>
      <c r="SGN87" s="20"/>
      <c r="SGO87" s="35"/>
      <c r="SGP87" s="31"/>
      <c r="SGQ87" s="32"/>
      <c r="SGT87" s="20"/>
      <c r="SGU87" s="20"/>
      <c r="SGV87" s="20"/>
      <c r="SGW87" s="20"/>
      <c r="SGX87" s="20"/>
      <c r="SGY87" s="20"/>
      <c r="SGZ87" s="20"/>
      <c r="SHA87" s="20"/>
      <c r="SHB87" s="20"/>
      <c r="SHC87" s="20"/>
      <c r="SHD87" s="20"/>
      <c r="SHE87" s="20"/>
      <c r="SHF87" s="35"/>
      <c r="SHG87" s="31"/>
      <c r="SHH87" s="32"/>
      <c r="SHK87" s="20"/>
      <c r="SHL87" s="20"/>
      <c r="SHM87" s="20"/>
      <c r="SHN87" s="20"/>
      <c r="SHO87" s="20"/>
      <c r="SHP87" s="20"/>
      <c r="SHQ87" s="20"/>
      <c r="SHR87" s="20"/>
      <c r="SHS87" s="20"/>
      <c r="SHT87" s="20"/>
      <c r="SHU87" s="20"/>
      <c r="SHV87" s="20"/>
      <c r="SHW87" s="35"/>
      <c r="SHX87" s="31"/>
      <c r="SHY87" s="32"/>
      <c r="SIB87" s="20"/>
      <c r="SIC87" s="20"/>
      <c r="SID87" s="20"/>
      <c r="SIE87" s="20"/>
      <c r="SIF87" s="20"/>
      <c r="SIG87" s="20"/>
      <c r="SIH87" s="20"/>
      <c r="SII87" s="20"/>
      <c r="SIJ87" s="20"/>
      <c r="SIK87" s="20"/>
      <c r="SIL87" s="20"/>
      <c r="SIM87" s="20"/>
      <c r="SIN87" s="35"/>
      <c r="SIO87" s="31"/>
      <c r="SIP87" s="32"/>
      <c r="SIS87" s="20"/>
      <c r="SIT87" s="20"/>
      <c r="SIU87" s="20"/>
      <c r="SIV87" s="20"/>
      <c r="SIW87" s="20"/>
      <c r="SIX87" s="20"/>
      <c r="SIY87" s="20"/>
      <c r="SIZ87" s="20"/>
      <c r="SJA87" s="20"/>
      <c r="SJB87" s="20"/>
      <c r="SJC87" s="20"/>
      <c r="SJD87" s="20"/>
      <c r="SJE87" s="35"/>
      <c r="SJF87" s="31"/>
      <c r="SJG87" s="32"/>
      <c r="SJJ87" s="20"/>
      <c r="SJK87" s="20"/>
      <c r="SJL87" s="20"/>
      <c r="SJM87" s="20"/>
      <c r="SJN87" s="20"/>
      <c r="SJO87" s="20"/>
      <c r="SJP87" s="20"/>
      <c r="SJQ87" s="20"/>
      <c r="SJR87" s="20"/>
      <c r="SJS87" s="20"/>
      <c r="SJT87" s="20"/>
      <c r="SJU87" s="20"/>
      <c r="SJV87" s="35"/>
      <c r="SJW87" s="31"/>
      <c r="SJX87" s="32"/>
      <c r="SKA87" s="20"/>
      <c r="SKB87" s="20"/>
      <c r="SKC87" s="20"/>
      <c r="SKD87" s="20"/>
      <c r="SKE87" s="20"/>
      <c r="SKF87" s="20"/>
      <c r="SKG87" s="20"/>
      <c r="SKH87" s="20"/>
      <c r="SKI87" s="20"/>
      <c r="SKJ87" s="20"/>
      <c r="SKK87" s="20"/>
      <c r="SKL87" s="20"/>
      <c r="SKM87" s="35"/>
      <c r="SKN87" s="31"/>
      <c r="SKO87" s="32"/>
      <c r="SKR87" s="20"/>
      <c r="SKS87" s="20"/>
      <c r="SKT87" s="20"/>
      <c r="SKU87" s="20"/>
      <c r="SKV87" s="20"/>
      <c r="SKW87" s="20"/>
      <c r="SKX87" s="20"/>
      <c r="SKY87" s="20"/>
      <c r="SKZ87" s="20"/>
      <c r="SLA87" s="20"/>
      <c r="SLB87" s="20"/>
      <c r="SLC87" s="20"/>
      <c r="SLD87" s="35"/>
      <c r="SLE87" s="31"/>
      <c r="SLF87" s="32"/>
      <c r="SLI87" s="20"/>
      <c r="SLJ87" s="20"/>
      <c r="SLK87" s="20"/>
      <c r="SLL87" s="20"/>
      <c r="SLM87" s="20"/>
      <c r="SLN87" s="20"/>
      <c r="SLO87" s="20"/>
      <c r="SLP87" s="20"/>
      <c r="SLQ87" s="20"/>
      <c r="SLR87" s="20"/>
      <c r="SLS87" s="20"/>
      <c r="SLT87" s="20"/>
      <c r="SLU87" s="35"/>
      <c r="SLV87" s="31"/>
      <c r="SLW87" s="32"/>
      <c r="SLZ87" s="20"/>
      <c r="SMA87" s="20"/>
      <c r="SMB87" s="20"/>
      <c r="SMC87" s="20"/>
      <c r="SMD87" s="20"/>
      <c r="SME87" s="20"/>
      <c r="SMF87" s="20"/>
      <c r="SMG87" s="20"/>
      <c r="SMH87" s="20"/>
      <c r="SMI87" s="20"/>
      <c r="SMJ87" s="20"/>
      <c r="SMK87" s="20"/>
      <c r="SML87" s="35"/>
      <c r="SMM87" s="31"/>
      <c r="SMN87" s="32"/>
      <c r="SMQ87" s="20"/>
      <c r="SMR87" s="20"/>
      <c r="SMS87" s="20"/>
      <c r="SMT87" s="20"/>
      <c r="SMU87" s="20"/>
      <c r="SMV87" s="20"/>
      <c r="SMW87" s="20"/>
      <c r="SMX87" s="20"/>
      <c r="SMY87" s="20"/>
      <c r="SMZ87" s="20"/>
      <c r="SNA87" s="20"/>
      <c r="SNB87" s="20"/>
      <c r="SNC87" s="35"/>
      <c r="SND87" s="31"/>
      <c r="SNE87" s="32"/>
      <c r="SNH87" s="20"/>
      <c r="SNI87" s="20"/>
      <c r="SNJ87" s="20"/>
      <c r="SNK87" s="20"/>
      <c r="SNL87" s="20"/>
      <c r="SNM87" s="20"/>
      <c r="SNN87" s="20"/>
      <c r="SNO87" s="20"/>
      <c r="SNP87" s="20"/>
      <c r="SNQ87" s="20"/>
      <c r="SNR87" s="20"/>
      <c r="SNS87" s="20"/>
      <c r="SNT87" s="35"/>
      <c r="SNU87" s="31"/>
      <c r="SNV87" s="32"/>
      <c r="SNY87" s="20"/>
      <c r="SNZ87" s="20"/>
      <c r="SOA87" s="20"/>
      <c r="SOB87" s="20"/>
      <c r="SOC87" s="20"/>
      <c r="SOD87" s="20"/>
      <c r="SOE87" s="20"/>
      <c r="SOF87" s="20"/>
      <c r="SOG87" s="20"/>
      <c r="SOH87" s="20"/>
      <c r="SOI87" s="20"/>
      <c r="SOJ87" s="20"/>
      <c r="SOK87" s="35"/>
      <c r="SOL87" s="31"/>
      <c r="SOM87" s="32"/>
      <c r="SOP87" s="20"/>
      <c r="SOQ87" s="20"/>
      <c r="SOR87" s="20"/>
      <c r="SOS87" s="20"/>
      <c r="SOT87" s="20"/>
      <c r="SOU87" s="20"/>
      <c r="SOV87" s="20"/>
      <c r="SOW87" s="20"/>
      <c r="SOX87" s="20"/>
      <c r="SOY87" s="20"/>
      <c r="SOZ87" s="20"/>
      <c r="SPA87" s="20"/>
      <c r="SPB87" s="35"/>
      <c r="SPC87" s="31"/>
      <c r="SPD87" s="32"/>
      <c r="SPG87" s="20"/>
      <c r="SPH87" s="20"/>
      <c r="SPI87" s="20"/>
      <c r="SPJ87" s="20"/>
      <c r="SPK87" s="20"/>
      <c r="SPL87" s="20"/>
      <c r="SPM87" s="20"/>
      <c r="SPN87" s="20"/>
      <c r="SPO87" s="20"/>
      <c r="SPP87" s="20"/>
      <c r="SPQ87" s="20"/>
      <c r="SPR87" s="20"/>
      <c r="SPS87" s="35"/>
      <c r="SPT87" s="31"/>
      <c r="SPU87" s="32"/>
      <c r="SPX87" s="20"/>
      <c r="SPY87" s="20"/>
      <c r="SPZ87" s="20"/>
      <c r="SQA87" s="20"/>
      <c r="SQB87" s="20"/>
      <c r="SQC87" s="20"/>
      <c r="SQD87" s="20"/>
      <c r="SQE87" s="20"/>
      <c r="SQF87" s="20"/>
      <c r="SQG87" s="20"/>
      <c r="SQH87" s="20"/>
      <c r="SQI87" s="20"/>
      <c r="SQJ87" s="35"/>
      <c r="SQK87" s="31"/>
      <c r="SQL87" s="32"/>
      <c r="SQO87" s="20"/>
      <c r="SQP87" s="20"/>
      <c r="SQQ87" s="20"/>
      <c r="SQR87" s="20"/>
      <c r="SQS87" s="20"/>
      <c r="SQT87" s="20"/>
      <c r="SQU87" s="20"/>
      <c r="SQV87" s="20"/>
      <c r="SQW87" s="20"/>
      <c r="SQX87" s="20"/>
      <c r="SQY87" s="20"/>
      <c r="SQZ87" s="20"/>
      <c r="SRA87" s="35"/>
      <c r="SRB87" s="31"/>
      <c r="SRC87" s="32"/>
      <c r="SRF87" s="20"/>
      <c r="SRG87" s="20"/>
      <c r="SRH87" s="20"/>
      <c r="SRI87" s="20"/>
      <c r="SRJ87" s="20"/>
      <c r="SRK87" s="20"/>
      <c r="SRL87" s="20"/>
      <c r="SRM87" s="20"/>
      <c r="SRN87" s="20"/>
      <c r="SRO87" s="20"/>
      <c r="SRP87" s="20"/>
      <c r="SRQ87" s="20"/>
      <c r="SRR87" s="35"/>
      <c r="SRS87" s="31"/>
      <c r="SRT87" s="32"/>
      <c r="SRW87" s="20"/>
      <c r="SRX87" s="20"/>
      <c r="SRY87" s="20"/>
      <c r="SRZ87" s="20"/>
      <c r="SSA87" s="20"/>
      <c r="SSB87" s="20"/>
      <c r="SSC87" s="20"/>
      <c r="SSD87" s="20"/>
      <c r="SSE87" s="20"/>
      <c r="SSF87" s="20"/>
      <c r="SSG87" s="20"/>
      <c r="SSH87" s="20"/>
      <c r="SSI87" s="35"/>
      <c r="SSJ87" s="31"/>
      <c r="SSK87" s="32"/>
      <c r="SSN87" s="20"/>
      <c r="SSO87" s="20"/>
      <c r="SSP87" s="20"/>
      <c r="SSQ87" s="20"/>
      <c r="SSR87" s="20"/>
      <c r="SSS87" s="20"/>
      <c r="SST87" s="20"/>
      <c r="SSU87" s="20"/>
      <c r="SSV87" s="20"/>
      <c r="SSW87" s="20"/>
      <c r="SSX87" s="20"/>
      <c r="SSY87" s="20"/>
      <c r="SSZ87" s="35"/>
      <c r="STA87" s="31"/>
      <c r="STB87" s="32"/>
      <c r="STE87" s="20"/>
      <c r="STF87" s="20"/>
      <c r="STG87" s="20"/>
      <c r="STH87" s="20"/>
      <c r="STI87" s="20"/>
      <c r="STJ87" s="20"/>
      <c r="STK87" s="20"/>
      <c r="STL87" s="20"/>
      <c r="STM87" s="20"/>
      <c r="STN87" s="20"/>
      <c r="STO87" s="20"/>
      <c r="STP87" s="20"/>
      <c r="STQ87" s="35"/>
      <c r="STR87" s="31"/>
      <c r="STS87" s="32"/>
      <c r="STV87" s="20"/>
      <c r="STW87" s="20"/>
      <c r="STX87" s="20"/>
      <c r="STY87" s="20"/>
      <c r="STZ87" s="20"/>
      <c r="SUA87" s="20"/>
      <c r="SUB87" s="20"/>
      <c r="SUC87" s="20"/>
      <c r="SUD87" s="20"/>
      <c r="SUE87" s="20"/>
      <c r="SUF87" s="20"/>
      <c r="SUG87" s="20"/>
      <c r="SUH87" s="35"/>
      <c r="SUI87" s="31"/>
      <c r="SUJ87" s="32"/>
      <c r="SUM87" s="20"/>
      <c r="SUN87" s="20"/>
      <c r="SUO87" s="20"/>
      <c r="SUP87" s="20"/>
      <c r="SUQ87" s="20"/>
      <c r="SUR87" s="20"/>
      <c r="SUS87" s="20"/>
      <c r="SUT87" s="20"/>
      <c r="SUU87" s="20"/>
      <c r="SUV87" s="20"/>
      <c r="SUW87" s="20"/>
      <c r="SUX87" s="20"/>
      <c r="SUY87" s="35"/>
      <c r="SUZ87" s="31"/>
      <c r="SVA87" s="32"/>
      <c r="SVD87" s="20"/>
      <c r="SVE87" s="20"/>
      <c r="SVF87" s="20"/>
      <c r="SVG87" s="20"/>
      <c r="SVH87" s="20"/>
      <c r="SVI87" s="20"/>
      <c r="SVJ87" s="20"/>
      <c r="SVK87" s="20"/>
      <c r="SVL87" s="20"/>
      <c r="SVM87" s="20"/>
      <c r="SVN87" s="20"/>
      <c r="SVO87" s="20"/>
      <c r="SVP87" s="35"/>
      <c r="SVQ87" s="31"/>
      <c r="SVR87" s="32"/>
      <c r="SVU87" s="20"/>
      <c r="SVV87" s="20"/>
      <c r="SVW87" s="20"/>
      <c r="SVX87" s="20"/>
      <c r="SVY87" s="20"/>
      <c r="SVZ87" s="20"/>
      <c r="SWA87" s="20"/>
      <c r="SWB87" s="20"/>
      <c r="SWC87" s="20"/>
      <c r="SWD87" s="20"/>
      <c r="SWE87" s="20"/>
      <c r="SWF87" s="20"/>
      <c r="SWG87" s="35"/>
      <c r="SWH87" s="31"/>
      <c r="SWI87" s="32"/>
      <c r="SWL87" s="20"/>
      <c r="SWM87" s="20"/>
      <c r="SWN87" s="20"/>
      <c r="SWO87" s="20"/>
      <c r="SWP87" s="20"/>
      <c r="SWQ87" s="20"/>
      <c r="SWR87" s="20"/>
      <c r="SWS87" s="20"/>
      <c r="SWT87" s="20"/>
      <c r="SWU87" s="20"/>
      <c r="SWV87" s="20"/>
      <c r="SWW87" s="20"/>
      <c r="SWX87" s="35"/>
      <c r="SWY87" s="31"/>
      <c r="SWZ87" s="32"/>
      <c r="SXC87" s="20"/>
      <c r="SXD87" s="20"/>
      <c r="SXE87" s="20"/>
      <c r="SXF87" s="20"/>
      <c r="SXG87" s="20"/>
      <c r="SXH87" s="20"/>
      <c r="SXI87" s="20"/>
      <c r="SXJ87" s="20"/>
      <c r="SXK87" s="20"/>
      <c r="SXL87" s="20"/>
      <c r="SXM87" s="20"/>
      <c r="SXN87" s="20"/>
      <c r="SXO87" s="35"/>
      <c r="SXP87" s="31"/>
      <c r="SXQ87" s="32"/>
      <c r="SXT87" s="20"/>
      <c r="SXU87" s="20"/>
      <c r="SXV87" s="20"/>
      <c r="SXW87" s="20"/>
      <c r="SXX87" s="20"/>
      <c r="SXY87" s="20"/>
      <c r="SXZ87" s="20"/>
      <c r="SYA87" s="20"/>
      <c r="SYB87" s="20"/>
      <c r="SYC87" s="20"/>
      <c r="SYD87" s="20"/>
      <c r="SYE87" s="20"/>
      <c r="SYF87" s="35"/>
      <c r="SYG87" s="31"/>
      <c r="SYH87" s="32"/>
      <c r="SYK87" s="20"/>
      <c r="SYL87" s="20"/>
      <c r="SYM87" s="20"/>
      <c r="SYN87" s="20"/>
      <c r="SYO87" s="20"/>
      <c r="SYP87" s="20"/>
      <c r="SYQ87" s="20"/>
      <c r="SYR87" s="20"/>
      <c r="SYS87" s="20"/>
      <c r="SYT87" s="20"/>
      <c r="SYU87" s="20"/>
      <c r="SYV87" s="20"/>
      <c r="SYW87" s="35"/>
      <c r="SYX87" s="31"/>
      <c r="SYY87" s="32"/>
      <c r="SZB87" s="20"/>
      <c r="SZC87" s="20"/>
      <c r="SZD87" s="20"/>
      <c r="SZE87" s="20"/>
      <c r="SZF87" s="20"/>
      <c r="SZG87" s="20"/>
      <c r="SZH87" s="20"/>
      <c r="SZI87" s="20"/>
      <c r="SZJ87" s="20"/>
      <c r="SZK87" s="20"/>
      <c r="SZL87" s="20"/>
      <c r="SZM87" s="20"/>
      <c r="SZN87" s="35"/>
      <c r="SZO87" s="31"/>
      <c r="SZP87" s="32"/>
      <c r="SZS87" s="20"/>
      <c r="SZT87" s="20"/>
      <c r="SZU87" s="20"/>
      <c r="SZV87" s="20"/>
      <c r="SZW87" s="20"/>
      <c r="SZX87" s="20"/>
      <c r="SZY87" s="20"/>
      <c r="SZZ87" s="20"/>
      <c r="TAA87" s="20"/>
      <c r="TAB87" s="20"/>
      <c r="TAC87" s="20"/>
      <c r="TAD87" s="20"/>
      <c r="TAE87" s="35"/>
      <c r="TAF87" s="31"/>
      <c r="TAG87" s="32"/>
      <c r="TAJ87" s="20"/>
      <c r="TAK87" s="20"/>
      <c r="TAL87" s="20"/>
      <c r="TAM87" s="20"/>
      <c r="TAN87" s="20"/>
      <c r="TAO87" s="20"/>
      <c r="TAP87" s="20"/>
      <c r="TAQ87" s="20"/>
      <c r="TAR87" s="20"/>
      <c r="TAS87" s="20"/>
      <c r="TAT87" s="20"/>
      <c r="TAU87" s="20"/>
      <c r="TAV87" s="35"/>
      <c r="TAW87" s="31"/>
      <c r="TAX87" s="32"/>
      <c r="TBA87" s="20"/>
      <c r="TBB87" s="20"/>
      <c r="TBC87" s="20"/>
      <c r="TBD87" s="20"/>
      <c r="TBE87" s="20"/>
      <c r="TBF87" s="20"/>
      <c r="TBG87" s="20"/>
      <c r="TBH87" s="20"/>
      <c r="TBI87" s="20"/>
      <c r="TBJ87" s="20"/>
      <c r="TBK87" s="20"/>
      <c r="TBL87" s="20"/>
      <c r="TBM87" s="35"/>
      <c r="TBN87" s="31"/>
      <c r="TBO87" s="32"/>
      <c r="TBR87" s="20"/>
      <c r="TBS87" s="20"/>
      <c r="TBT87" s="20"/>
      <c r="TBU87" s="20"/>
      <c r="TBV87" s="20"/>
      <c r="TBW87" s="20"/>
      <c r="TBX87" s="20"/>
      <c r="TBY87" s="20"/>
      <c r="TBZ87" s="20"/>
      <c r="TCA87" s="20"/>
      <c r="TCB87" s="20"/>
      <c r="TCC87" s="20"/>
      <c r="TCD87" s="35"/>
      <c r="TCE87" s="31"/>
      <c r="TCF87" s="32"/>
      <c r="TCI87" s="20"/>
      <c r="TCJ87" s="20"/>
      <c r="TCK87" s="20"/>
      <c r="TCL87" s="20"/>
      <c r="TCM87" s="20"/>
      <c r="TCN87" s="20"/>
      <c r="TCO87" s="20"/>
      <c r="TCP87" s="20"/>
      <c r="TCQ87" s="20"/>
      <c r="TCR87" s="20"/>
      <c r="TCS87" s="20"/>
      <c r="TCT87" s="20"/>
      <c r="TCU87" s="35"/>
      <c r="TCV87" s="31"/>
      <c r="TCW87" s="32"/>
      <c r="TCZ87" s="20"/>
      <c r="TDA87" s="20"/>
      <c r="TDB87" s="20"/>
      <c r="TDC87" s="20"/>
      <c r="TDD87" s="20"/>
      <c r="TDE87" s="20"/>
      <c r="TDF87" s="20"/>
      <c r="TDG87" s="20"/>
      <c r="TDH87" s="20"/>
      <c r="TDI87" s="20"/>
      <c r="TDJ87" s="20"/>
      <c r="TDK87" s="20"/>
      <c r="TDL87" s="35"/>
      <c r="TDM87" s="31"/>
      <c r="TDN87" s="32"/>
      <c r="TDQ87" s="20"/>
      <c r="TDR87" s="20"/>
      <c r="TDS87" s="20"/>
      <c r="TDT87" s="20"/>
      <c r="TDU87" s="20"/>
      <c r="TDV87" s="20"/>
      <c r="TDW87" s="20"/>
      <c r="TDX87" s="20"/>
      <c r="TDY87" s="20"/>
      <c r="TDZ87" s="20"/>
      <c r="TEA87" s="20"/>
      <c r="TEB87" s="20"/>
      <c r="TEC87" s="35"/>
      <c r="TED87" s="31"/>
      <c r="TEE87" s="32"/>
      <c r="TEH87" s="20"/>
      <c r="TEI87" s="20"/>
      <c r="TEJ87" s="20"/>
      <c r="TEK87" s="20"/>
      <c r="TEL87" s="20"/>
      <c r="TEM87" s="20"/>
      <c r="TEN87" s="20"/>
      <c r="TEO87" s="20"/>
      <c r="TEP87" s="20"/>
      <c r="TEQ87" s="20"/>
      <c r="TER87" s="20"/>
      <c r="TES87" s="20"/>
      <c r="TET87" s="35"/>
      <c r="TEU87" s="31"/>
      <c r="TEV87" s="32"/>
      <c r="TEY87" s="20"/>
      <c r="TEZ87" s="20"/>
      <c r="TFA87" s="20"/>
      <c r="TFB87" s="20"/>
      <c r="TFC87" s="20"/>
      <c r="TFD87" s="20"/>
      <c r="TFE87" s="20"/>
      <c r="TFF87" s="20"/>
      <c r="TFG87" s="20"/>
      <c r="TFH87" s="20"/>
      <c r="TFI87" s="20"/>
      <c r="TFJ87" s="20"/>
      <c r="TFK87" s="35"/>
      <c r="TFL87" s="31"/>
      <c r="TFM87" s="32"/>
      <c r="TFP87" s="20"/>
      <c r="TFQ87" s="20"/>
      <c r="TFR87" s="20"/>
      <c r="TFS87" s="20"/>
      <c r="TFT87" s="20"/>
      <c r="TFU87" s="20"/>
      <c r="TFV87" s="20"/>
      <c r="TFW87" s="20"/>
      <c r="TFX87" s="20"/>
      <c r="TFY87" s="20"/>
      <c r="TFZ87" s="20"/>
      <c r="TGA87" s="20"/>
      <c r="TGB87" s="35"/>
      <c r="TGC87" s="31"/>
      <c r="TGD87" s="32"/>
      <c r="TGG87" s="20"/>
      <c r="TGH87" s="20"/>
      <c r="TGI87" s="20"/>
      <c r="TGJ87" s="20"/>
      <c r="TGK87" s="20"/>
      <c r="TGL87" s="20"/>
      <c r="TGM87" s="20"/>
      <c r="TGN87" s="20"/>
      <c r="TGO87" s="20"/>
      <c r="TGP87" s="20"/>
      <c r="TGQ87" s="20"/>
      <c r="TGR87" s="20"/>
      <c r="TGS87" s="35"/>
      <c r="TGT87" s="31"/>
      <c r="TGU87" s="32"/>
      <c r="TGX87" s="20"/>
      <c r="TGY87" s="20"/>
      <c r="TGZ87" s="20"/>
      <c r="THA87" s="20"/>
      <c r="THB87" s="20"/>
      <c r="THC87" s="20"/>
      <c r="THD87" s="20"/>
      <c r="THE87" s="20"/>
      <c r="THF87" s="20"/>
      <c r="THG87" s="20"/>
      <c r="THH87" s="20"/>
      <c r="THI87" s="20"/>
      <c r="THJ87" s="35"/>
      <c r="THK87" s="31"/>
      <c r="THL87" s="32"/>
      <c r="THO87" s="20"/>
      <c r="THP87" s="20"/>
      <c r="THQ87" s="20"/>
      <c r="THR87" s="20"/>
      <c r="THS87" s="20"/>
      <c r="THT87" s="20"/>
      <c r="THU87" s="20"/>
      <c r="THV87" s="20"/>
      <c r="THW87" s="20"/>
      <c r="THX87" s="20"/>
      <c r="THY87" s="20"/>
      <c r="THZ87" s="20"/>
      <c r="TIA87" s="35"/>
      <c r="TIB87" s="31"/>
      <c r="TIC87" s="32"/>
      <c r="TIF87" s="20"/>
      <c r="TIG87" s="20"/>
      <c r="TIH87" s="20"/>
      <c r="TII87" s="20"/>
      <c r="TIJ87" s="20"/>
      <c r="TIK87" s="20"/>
      <c r="TIL87" s="20"/>
      <c r="TIM87" s="20"/>
      <c r="TIN87" s="20"/>
      <c r="TIO87" s="20"/>
      <c r="TIP87" s="20"/>
      <c r="TIQ87" s="20"/>
      <c r="TIR87" s="35"/>
      <c r="TIS87" s="31"/>
      <c r="TIT87" s="32"/>
      <c r="TIW87" s="20"/>
      <c r="TIX87" s="20"/>
      <c r="TIY87" s="20"/>
      <c r="TIZ87" s="20"/>
      <c r="TJA87" s="20"/>
      <c r="TJB87" s="20"/>
      <c r="TJC87" s="20"/>
      <c r="TJD87" s="20"/>
      <c r="TJE87" s="20"/>
      <c r="TJF87" s="20"/>
      <c r="TJG87" s="20"/>
      <c r="TJH87" s="20"/>
      <c r="TJI87" s="35"/>
      <c r="TJJ87" s="31"/>
      <c r="TJK87" s="32"/>
      <c r="TJN87" s="20"/>
      <c r="TJO87" s="20"/>
      <c r="TJP87" s="20"/>
      <c r="TJQ87" s="20"/>
      <c r="TJR87" s="20"/>
      <c r="TJS87" s="20"/>
      <c r="TJT87" s="20"/>
      <c r="TJU87" s="20"/>
      <c r="TJV87" s="20"/>
      <c r="TJW87" s="20"/>
      <c r="TJX87" s="20"/>
      <c r="TJY87" s="20"/>
      <c r="TJZ87" s="35"/>
      <c r="TKA87" s="31"/>
      <c r="TKB87" s="32"/>
      <c r="TKE87" s="20"/>
      <c r="TKF87" s="20"/>
      <c r="TKG87" s="20"/>
      <c r="TKH87" s="20"/>
      <c r="TKI87" s="20"/>
      <c r="TKJ87" s="20"/>
      <c r="TKK87" s="20"/>
      <c r="TKL87" s="20"/>
      <c r="TKM87" s="20"/>
      <c r="TKN87" s="20"/>
      <c r="TKO87" s="20"/>
      <c r="TKP87" s="20"/>
      <c r="TKQ87" s="35"/>
      <c r="TKR87" s="31"/>
      <c r="TKS87" s="32"/>
      <c r="TKV87" s="20"/>
      <c r="TKW87" s="20"/>
      <c r="TKX87" s="20"/>
      <c r="TKY87" s="20"/>
      <c r="TKZ87" s="20"/>
      <c r="TLA87" s="20"/>
      <c r="TLB87" s="20"/>
      <c r="TLC87" s="20"/>
      <c r="TLD87" s="20"/>
      <c r="TLE87" s="20"/>
      <c r="TLF87" s="20"/>
      <c r="TLG87" s="20"/>
      <c r="TLH87" s="35"/>
      <c r="TLI87" s="31"/>
      <c r="TLJ87" s="32"/>
      <c r="TLM87" s="20"/>
      <c r="TLN87" s="20"/>
      <c r="TLO87" s="20"/>
      <c r="TLP87" s="20"/>
      <c r="TLQ87" s="20"/>
      <c r="TLR87" s="20"/>
      <c r="TLS87" s="20"/>
      <c r="TLT87" s="20"/>
      <c r="TLU87" s="20"/>
      <c r="TLV87" s="20"/>
      <c r="TLW87" s="20"/>
      <c r="TLX87" s="20"/>
      <c r="TLY87" s="35"/>
      <c r="TLZ87" s="31"/>
      <c r="TMA87" s="32"/>
      <c r="TMD87" s="20"/>
      <c r="TME87" s="20"/>
      <c r="TMF87" s="20"/>
      <c r="TMG87" s="20"/>
      <c r="TMH87" s="20"/>
      <c r="TMI87" s="20"/>
      <c r="TMJ87" s="20"/>
      <c r="TMK87" s="20"/>
      <c r="TML87" s="20"/>
      <c r="TMM87" s="20"/>
      <c r="TMN87" s="20"/>
      <c r="TMO87" s="20"/>
      <c r="TMP87" s="35"/>
      <c r="TMQ87" s="31"/>
      <c r="TMR87" s="32"/>
      <c r="TMU87" s="20"/>
      <c r="TMV87" s="20"/>
      <c r="TMW87" s="20"/>
      <c r="TMX87" s="20"/>
      <c r="TMY87" s="20"/>
      <c r="TMZ87" s="20"/>
      <c r="TNA87" s="20"/>
      <c r="TNB87" s="20"/>
      <c r="TNC87" s="20"/>
      <c r="TND87" s="20"/>
      <c r="TNE87" s="20"/>
      <c r="TNF87" s="20"/>
      <c r="TNG87" s="35"/>
      <c r="TNH87" s="31"/>
      <c r="TNI87" s="32"/>
      <c r="TNL87" s="20"/>
      <c r="TNM87" s="20"/>
      <c r="TNN87" s="20"/>
      <c r="TNO87" s="20"/>
      <c r="TNP87" s="20"/>
      <c r="TNQ87" s="20"/>
      <c r="TNR87" s="20"/>
      <c r="TNS87" s="20"/>
      <c r="TNT87" s="20"/>
      <c r="TNU87" s="20"/>
      <c r="TNV87" s="20"/>
      <c r="TNW87" s="20"/>
      <c r="TNX87" s="35"/>
      <c r="TNY87" s="31"/>
      <c r="TNZ87" s="32"/>
      <c r="TOC87" s="20"/>
      <c r="TOD87" s="20"/>
      <c r="TOE87" s="20"/>
      <c r="TOF87" s="20"/>
      <c r="TOG87" s="20"/>
      <c r="TOH87" s="20"/>
      <c r="TOI87" s="20"/>
      <c r="TOJ87" s="20"/>
      <c r="TOK87" s="20"/>
      <c r="TOL87" s="20"/>
      <c r="TOM87" s="20"/>
      <c r="TON87" s="20"/>
      <c r="TOO87" s="35"/>
      <c r="TOP87" s="31"/>
      <c r="TOQ87" s="32"/>
      <c r="TOT87" s="20"/>
      <c r="TOU87" s="20"/>
      <c r="TOV87" s="20"/>
      <c r="TOW87" s="20"/>
      <c r="TOX87" s="20"/>
      <c r="TOY87" s="20"/>
      <c r="TOZ87" s="20"/>
      <c r="TPA87" s="20"/>
      <c r="TPB87" s="20"/>
      <c r="TPC87" s="20"/>
      <c r="TPD87" s="20"/>
      <c r="TPE87" s="20"/>
      <c r="TPF87" s="35"/>
      <c r="TPG87" s="31"/>
      <c r="TPH87" s="32"/>
      <c r="TPK87" s="20"/>
      <c r="TPL87" s="20"/>
      <c r="TPM87" s="20"/>
      <c r="TPN87" s="20"/>
      <c r="TPO87" s="20"/>
      <c r="TPP87" s="20"/>
      <c r="TPQ87" s="20"/>
      <c r="TPR87" s="20"/>
      <c r="TPS87" s="20"/>
      <c r="TPT87" s="20"/>
      <c r="TPU87" s="20"/>
      <c r="TPV87" s="20"/>
      <c r="TPW87" s="35"/>
      <c r="TPX87" s="31"/>
      <c r="TPY87" s="32"/>
      <c r="TQB87" s="20"/>
      <c r="TQC87" s="20"/>
      <c r="TQD87" s="20"/>
      <c r="TQE87" s="20"/>
      <c r="TQF87" s="20"/>
      <c r="TQG87" s="20"/>
      <c r="TQH87" s="20"/>
      <c r="TQI87" s="20"/>
      <c r="TQJ87" s="20"/>
      <c r="TQK87" s="20"/>
      <c r="TQL87" s="20"/>
      <c r="TQM87" s="20"/>
      <c r="TQN87" s="35"/>
      <c r="TQO87" s="31"/>
      <c r="TQP87" s="32"/>
      <c r="TQS87" s="20"/>
      <c r="TQT87" s="20"/>
      <c r="TQU87" s="20"/>
      <c r="TQV87" s="20"/>
      <c r="TQW87" s="20"/>
      <c r="TQX87" s="20"/>
      <c r="TQY87" s="20"/>
      <c r="TQZ87" s="20"/>
      <c r="TRA87" s="20"/>
      <c r="TRB87" s="20"/>
      <c r="TRC87" s="20"/>
      <c r="TRD87" s="20"/>
      <c r="TRE87" s="35"/>
      <c r="TRF87" s="31"/>
      <c r="TRG87" s="32"/>
      <c r="TRJ87" s="20"/>
      <c r="TRK87" s="20"/>
      <c r="TRL87" s="20"/>
      <c r="TRM87" s="20"/>
      <c r="TRN87" s="20"/>
      <c r="TRO87" s="20"/>
      <c r="TRP87" s="20"/>
      <c r="TRQ87" s="20"/>
      <c r="TRR87" s="20"/>
      <c r="TRS87" s="20"/>
      <c r="TRT87" s="20"/>
      <c r="TRU87" s="20"/>
      <c r="TRV87" s="35"/>
      <c r="TRW87" s="31"/>
      <c r="TRX87" s="32"/>
      <c r="TSA87" s="20"/>
      <c r="TSB87" s="20"/>
      <c r="TSC87" s="20"/>
      <c r="TSD87" s="20"/>
      <c r="TSE87" s="20"/>
      <c r="TSF87" s="20"/>
      <c r="TSG87" s="20"/>
      <c r="TSH87" s="20"/>
      <c r="TSI87" s="20"/>
      <c r="TSJ87" s="20"/>
      <c r="TSK87" s="20"/>
      <c r="TSL87" s="20"/>
      <c r="TSM87" s="35"/>
      <c r="TSN87" s="31"/>
      <c r="TSO87" s="32"/>
      <c r="TSR87" s="20"/>
      <c r="TSS87" s="20"/>
      <c r="TST87" s="20"/>
      <c r="TSU87" s="20"/>
      <c r="TSV87" s="20"/>
      <c r="TSW87" s="20"/>
      <c r="TSX87" s="20"/>
      <c r="TSY87" s="20"/>
      <c r="TSZ87" s="20"/>
      <c r="TTA87" s="20"/>
      <c r="TTB87" s="20"/>
      <c r="TTC87" s="20"/>
      <c r="TTD87" s="35"/>
      <c r="TTE87" s="31"/>
      <c r="TTF87" s="32"/>
      <c r="TTI87" s="20"/>
      <c r="TTJ87" s="20"/>
      <c r="TTK87" s="20"/>
      <c r="TTL87" s="20"/>
      <c r="TTM87" s="20"/>
      <c r="TTN87" s="20"/>
      <c r="TTO87" s="20"/>
      <c r="TTP87" s="20"/>
      <c r="TTQ87" s="20"/>
      <c r="TTR87" s="20"/>
      <c r="TTS87" s="20"/>
      <c r="TTT87" s="20"/>
      <c r="TTU87" s="35"/>
      <c r="TTV87" s="31"/>
      <c r="TTW87" s="32"/>
      <c r="TTZ87" s="20"/>
      <c r="TUA87" s="20"/>
      <c r="TUB87" s="20"/>
      <c r="TUC87" s="20"/>
      <c r="TUD87" s="20"/>
      <c r="TUE87" s="20"/>
      <c r="TUF87" s="20"/>
      <c r="TUG87" s="20"/>
      <c r="TUH87" s="20"/>
      <c r="TUI87" s="20"/>
      <c r="TUJ87" s="20"/>
      <c r="TUK87" s="20"/>
      <c r="TUL87" s="35"/>
      <c r="TUM87" s="31"/>
      <c r="TUN87" s="32"/>
      <c r="TUQ87" s="20"/>
      <c r="TUR87" s="20"/>
      <c r="TUS87" s="20"/>
      <c r="TUT87" s="20"/>
      <c r="TUU87" s="20"/>
      <c r="TUV87" s="20"/>
      <c r="TUW87" s="20"/>
      <c r="TUX87" s="20"/>
      <c r="TUY87" s="20"/>
      <c r="TUZ87" s="20"/>
      <c r="TVA87" s="20"/>
      <c r="TVB87" s="20"/>
      <c r="TVC87" s="35"/>
      <c r="TVD87" s="31"/>
      <c r="TVE87" s="32"/>
      <c r="TVH87" s="20"/>
      <c r="TVI87" s="20"/>
      <c r="TVJ87" s="20"/>
      <c r="TVK87" s="20"/>
      <c r="TVL87" s="20"/>
      <c r="TVM87" s="20"/>
      <c r="TVN87" s="20"/>
      <c r="TVO87" s="20"/>
      <c r="TVP87" s="20"/>
      <c r="TVQ87" s="20"/>
      <c r="TVR87" s="20"/>
      <c r="TVS87" s="20"/>
      <c r="TVT87" s="35"/>
      <c r="TVU87" s="31"/>
      <c r="TVV87" s="32"/>
      <c r="TVY87" s="20"/>
      <c r="TVZ87" s="20"/>
      <c r="TWA87" s="20"/>
      <c r="TWB87" s="20"/>
      <c r="TWC87" s="20"/>
      <c r="TWD87" s="20"/>
      <c r="TWE87" s="20"/>
      <c r="TWF87" s="20"/>
      <c r="TWG87" s="20"/>
      <c r="TWH87" s="20"/>
      <c r="TWI87" s="20"/>
      <c r="TWJ87" s="20"/>
      <c r="TWK87" s="35"/>
      <c r="TWL87" s="31"/>
      <c r="TWM87" s="32"/>
      <c r="TWP87" s="20"/>
      <c r="TWQ87" s="20"/>
      <c r="TWR87" s="20"/>
      <c r="TWS87" s="20"/>
      <c r="TWT87" s="20"/>
      <c r="TWU87" s="20"/>
      <c r="TWV87" s="20"/>
      <c r="TWW87" s="20"/>
      <c r="TWX87" s="20"/>
      <c r="TWY87" s="20"/>
      <c r="TWZ87" s="20"/>
      <c r="TXA87" s="20"/>
      <c r="TXB87" s="35"/>
      <c r="TXC87" s="31"/>
      <c r="TXD87" s="32"/>
      <c r="TXG87" s="20"/>
      <c r="TXH87" s="20"/>
      <c r="TXI87" s="20"/>
      <c r="TXJ87" s="20"/>
      <c r="TXK87" s="20"/>
      <c r="TXL87" s="20"/>
      <c r="TXM87" s="20"/>
      <c r="TXN87" s="20"/>
      <c r="TXO87" s="20"/>
      <c r="TXP87" s="20"/>
      <c r="TXQ87" s="20"/>
      <c r="TXR87" s="20"/>
      <c r="TXS87" s="35"/>
      <c r="TXT87" s="31"/>
      <c r="TXU87" s="32"/>
      <c r="TXX87" s="20"/>
      <c r="TXY87" s="20"/>
      <c r="TXZ87" s="20"/>
      <c r="TYA87" s="20"/>
      <c r="TYB87" s="20"/>
      <c r="TYC87" s="20"/>
      <c r="TYD87" s="20"/>
      <c r="TYE87" s="20"/>
      <c r="TYF87" s="20"/>
      <c r="TYG87" s="20"/>
      <c r="TYH87" s="20"/>
      <c r="TYI87" s="20"/>
      <c r="TYJ87" s="35"/>
      <c r="TYK87" s="31"/>
      <c r="TYL87" s="32"/>
      <c r="TYO87" s="20"/>
      <c r="TYP87" s="20"/>
      <c r="TYQ87" s="20"/>
      <c r="TYR87" s="20"/>
      <c r="TYS87" s="20"/>
      <c r="TYT87" s="20"/>
      <c r="TYU87" s="20"/>
      <c r="TYV87" s="20"/>
      <c r="TYW87" s="20"/>
      <c r="TYX87" s="20"/>
      <c r="TYY87" s="20"/>
      <c r="TYZ87" s="20"/>
      <c r="TZA87" s="35"/>
      <c r="TZB87" s="31"/>
      <c r="TZC87" s="32"/>
      <c r="TZF87" s="20"/>
      <c r="TZG87" s="20"/>
      <c r="TZH87" s="20"/>
      <c r="TZI87" s="20"/>
      <c r="TZJ87" s="20"/>
      <c r="TZK87" s="20"/>
      <c r="TZL87" s="20"/>
      <c r="TZM87" s="20"/>
      <c r="TZN87" s="20"/>
      <c r="TZO87" s="20"/>
      <c r="TZP87" s="20"/>
      <c r="TZQ87" s="20"/>
      <c r="TZR87" s="35"/>
      <c r="TZS87" s="31"/>
      <c r="TZT87" s="32"/>
      <c r="TZW87" s="20"/>
      <c r="TZX87" s="20"/>
      <c r="TZY87" s="20"/>
      <c r="TZZ87" s="20"/>
      <c r="UAA87" s="20"/>
      <c r="UAB87" s="20"/>
      <c r="UAC87" s="20"/>
      <c r="UAD87" s="20"/>
      <c r="UAE87" s="20"/>
      <c r="UAF87" s="20"/>
      <c r="UAG87" s="20"/>
      <c r="UAH87" s="20"/>
      <c r="UAI87" s="35"/>
      <c r="UAJ87" s="31"/>
      <c r="UAK87" s="32"/>
      <c r="UAN87" s="20"/>
      <c r="UAO87" s="20"/>
      <c r="UAP87" s="20"/>
      <c r="UAQ87" s="20"/>
      <c r="UAR87" s="20"/>
      <c r="UAS87" s="20"/>
      <c r="UAT87" s="20"/>
      <c r="UAU87" s="20"/>
      <c r="UAV87" s="20"/>
      <c r="UAW87" s="20"/>
      <c r="UAX87" s="20"/>
      <c r="UAY87" s="20"/>
      <c r="UAZ87" s="35"/>
      <c r="UBA87" s="31"/>
      <c r="UBB87" s="32"/>
      <c r="UBE87" s="20"/>
      <c r="UBF87" s="20"/>
      <c r="UBG87" s="20"/>
      <c r="UBH87" s="20"/>
      <c r="UBI87" s="20"/>
      <c r="UBJ87" s="20"/>
      <c r="UBK87" s="20"/>
      <c r="UBL87" s="20"/>
      <c r="UBM87" s="20"/>
      <c r="UBN87" s="20"/>
      <c r="UBO87" s="20"/>
      <c r="UBP87" s="20"/>
      <c r="UBQ87" s="35"/>
      <c r="UBR87" s="31"/>
      <c r="UBS87" s="32"/>
      <c r="UBV87" s="20"/>
      <c r="UBW87" s="20"/>
      <c r="UBX87" s="20"/>
      <c r="UBY87" s="20"/>
      <c r="UBZ87" s="20"/>
      <c r="UCA87" s="20"/>
      <c r="UCB87" s="20"/>
      <c r="UCC87" s="20"/>
      <c r="UCD87" s="20"/>
      <c r="UCE87" s="20"/>
      <c r="UCF87" s="20"/>
      <c r="UCG87" s="20"/>
      <c r="UCH87" s="35"/>
      <c r="UCI87" s="31"/>
      <c r="UCJ87" s="32"/>
      <c r="UCM87" s="20"/>
      <c r="UCN87" s="20"/>
      <c r="UCO87" s="20"/>
      <c r="UCP87" s="20"/>
      <c r="UCQ87" s="20"/>
      <c r="UCR87" s="20"/>
      <c r="UCS87" s="20"/>
      <c r="UCT87" s="20"/>
      <c r="UCU87" s="20"/>
      <c r="UCV87" s="20"/>
      <c r="UCW87" s="20"/>
      <c r="UCX87" s="20"/>
      <c r="UCY87" s="35"/>
      <c r="UCZ87" s="31"/>
      <c r="UDA87" s="32"/>
      <c r="UDD87" s="20"/>
      <c r="UDE87" s="20"/>
      <c r="UDF87" s="20"/>
      <c r="UDG87" s="20"/>
      <c r="UDH87" s="20"/>
      <c r="UDI87" s="20"/>
      <c r="UDJ87" s="20"/>
      <c r="UDK87" s="20"/>
      <c r="UDL87" s="20"/>
      <c r="UDM87" s="20"/>
      <c r="UDN87" s="20"/>
      <c r="UDO87" s="20"/>
      <c r="UDP87" s="35"/>
      <c r="UDQ87" s="31"/>
      <c r="UDR87" s="32"/>
      <c r="UDU87" s="20"/>
      <c r="UDV87" s="20"/>
      <c r="UDW87" s="20"/>
      <c r="UDX87" s="20"/>
      <c r="UDY87" s="20"/>
      <c r="UDZ87" s="20"/>
      <c r="UEA87" s="20"/>
      <c r="UEB87" s="20"/>
      <c r="UEC87" s="20"/>
      <c r="UED87" s="20"/>
      <c r="UEE87" s="20"/>
      <c r="UEF87" s="20"/>
      <c r="UEG87" s="35"/>
      <c r="UEH87" s="31"/>
      <c r="UEI87" s="32"/>
      <c r="UEL87" s="20"/>
      <c r="UEM87" s="20"/>
      <c r="UEN87" s="20"/>
      <c r="UEO87" s="20"/>
      <c r="UEP87" s="20"/>
      <c r="UEQ87" s="20"/>
      <c r="UER87" s="20"/>
      <c r="UES87" s="20"/>
      <c r="UET87" s="20"/>
      <c r="UEU87" s="20"/>
      <c r="UEV87" s="20"/>
      <c r="UEW87" s="20"/>
      <c r="UEX87" s="35"/>
      <c r="UEY87" s="31"/>
      <c r="UEZ87" s="32"/>
      <c r="UFC87" s="20"/>
      <c r="UFD87" s="20"/>
      <c r="UFE87" s="20"/>
      <c r="UFF87" s="20"/>
      <c r="UFG87" s="20"/>
      <c r="UFH87" s="20"/>
      <c r="UFI87" s="20"/>
      <c r="UFJ87" s="20"/>
      <c r="UFK87" s="20"/>
      <c r="UFL87" s="20"/>
      <c r="UFM87" s="20"/>
      <c r="UFN87" s="20"/>
      <c r="UFO87" s="35"/>
      <c r="UFP87" s="31"/>
      <c r="UFQ87" s="32"/>
      <c r="UFT87" s="20"/>
      <c r="UFU87" s="20"/>
      <c r="UFV87" s="20"/>
      <c r="UFW87" s="20"/>
      <c r="UFX87" s="20"/>
      <c r="UFY87" s="20"/>
      <c r="UFZ87" s="20"/>
      <c r="UGA87" s="20"/>
      <c r="UGB87" s="20"/>
      <c r="UGC87" s="20"/>
      <c r="UGD87" s="20"/>
      <c r="UGE87" s="20"/>
      <c r="UGF87" s="35"/>
      <c r="UGG87" s="31"/>
      <c r="UGH87" s="32"/>
      <c r="UGK87" s="20"/>
      <c r="UGL87" s="20"/>
      <c r="UGM87" s="20"/>
      <c r="UGN87" s="20"/>
      <c r="UGO87" s="20"/>
      <c r="UGP87" s="20"/>
      <c r="UGQ87" s="20"/>
      <c r="UGR87" s="20"/>
      <c r="UGS87" s="20"/>
      <c r="UGT87" s="20"/>
      <c r="UGU87" s="20"/>
      <c r="UGV87" s="20"/>
      <c r="UGW87" s="35"/>
      <c r="UGX87" s="31"/>
      <c r="UGY87" s="32"/>
      <c r="UHB87" s="20"/>
      <c r="UHC87" s="20"/>
      <c r="UHD87" s="20"/>
      <c r="UHE87" s="20"/>
      <c r="UHF87" s="20"/>
      <c r="UHG87" s="20"/>
      <c r="UHH87" s="20"/>
      <c r="UHI87" s="20"/>
      <c r="UHJ87" s="20"/>
      <c r="UHK87" s="20"/>
      <c r="UHL87" s="20"/>
      <c r="UHM87" s="20"/>
      <c r="UHN87" s="35"/>
      <c r="UHO87" s="31"/>
      <c r="UHP87" s="32"/>
      <c r="UHS87" s="20"/>
      <c r="UHT87" s="20"/>
      <c r="UHU87" s="20"/>
      <c r="UHV87" s="20"/>
      <c r="UHW87" s="20"/>
      <c r="UHX87" s="20"/>
      <c r="UHY87" s="20"/>
      <c r="UHZ87" s="20"/>
      <c r="UIA87" s="20"/>
      <c r="UIB87" s="20"/>
      <c r="UIC87" s="20"/>
      <c r="UID87" s="20"/>
      <c r="UIE87" s="35"/>
      <c r="UIF87" s="31"/>
      <c r="UIG87" s="32"/>
      <c r="UIJ87" s="20"/>
      <c r="UIK87" s="20"/>
      <c r="UIL87" s="20"/>
      <c r="UIM87" s="20"/>
      <c r="UIN87" s="20"/>
      <c r="UIO87" s="20"/>
      <c r="UIP87" s="20"/>
      <c r="UIQ87" s="20"/>
      <c r="UIR87" s="20"/>
      <c r="UIS87" s="20"/>
      <c r="UIT87" s="20"/>
      <c r="UIU87" s="20"/>
      <c r="UIV87" s="35"/>
      <c r="UIW87" s="31"/>
      <c r="UIX87" s="32"/>
      <c r="UJA87" s="20"/>
      <c r="UJB87" s="20"/>
      <c r="UJC87" s="20"/>
      <c r="UJD87" s="20"/>
      <c r="UJE87" s="20"/>
      <c r="UJF87" s="20"/>
      <c r="UJG87" s="20"/>
      <c r="UJH87" s="20"/>
      <c r="UJI87" s="20"/>
      <c r="UJJ87" s="20"/>
      <c r="UJK87" s="20"/>
      <c r="UJL87" s="20"/>
      <c r="UJM87" s="35"/>
      <c r="UJN87" s="31"/>
      <c r="UJO87" s="32"/>
      <c r="UJR87" s="20"/>
      <c r="UJS87" s="20"/>
      <c r="UJT87" s="20"/>
      <c r="UJU87" s="20"/>
      <c r="UJV87" s="20"/>
      <c r="UJW87" s="20"/>
      <c r="UJX87" s="20"/>
      <c r="UJY87" s="20"/>
      <c r="UJZ87" s="20"/>
      <c r="UKA87" s="20"/>
      <c r="UKB87" s="20"/>
      <c r="UKC87" s="20"/>
      <c r="UKD87" s="35"/>
      <c r="UKE87" s="31"/>
      <c r="UKF87" s="32"/>
      <c r="UKI87" s="20"/>
      <c r="UKJ87" s="20"/>
      <c r="UKK87" s="20"/>
      <c r="UKL87" s="20"/>
      <c r="UKM87" s="20"/>
      <c r="UKN87" s="20"/>
      <c r="UKO87" s="20"/>
      <c r="UKP87" s="20"/>
      <c r="UKQ87" s="20"/>
      <c r="UKR87" s="20"/>
      <c r="UKS87" s="20"/>
      <c r="UKT87" s="20"/>
      <c r="UKU87" s="35"/>
      <c r="UKV87" s="31"/>
      <c r="UKW87" s="32"/>
      <c r="UKZ87" s="20"/>
      <c r="ULA87" s="20"/>
      <c r="ULB87" s="20"/>
      <c r="ULC87" s="20"/>
      <c r="ULD87" s="20"/>
      <c r="ULE87" s="20"/>
      <c r="ULF87" s="20"/>
      <c r="ULG87" s="20"/>
      <c r="ULH87" s="20"/>
      <c r="ULI87" s="20"/>
      <c r="ULJ87" s="20"/>
      <c r="ULK87" s="20"/>
      <c r="ULL87" s="35"/>
      <c r="ULM87" s="31"/>
      <c r="ULN87" s="32"/>
      <c r="ULQ87" s="20"/>
      <c r="ULR87" s="20"/>
      <c r="ULS87" s="20"/>
      <c r="ULT87" s="20"/>
      <c r="ULU87" s="20"/>
      <c r="ULV87" s="20"/>
      <c r="ULW87" s="20"/>
      <c r="ULX87" s="20"/>
      <c r="ULY87" s="20"/>
      <c r="ULZ87" s="20"/>
      <c r="UMA87" s="20"/>
      <c r="UMB87" s="20"/>
      <c r="UMC87" s="35"/>
      <c r="UMD87" s="31"/>
      <c r="UME87" s="32"/>
      <c r="UMH87" s="20"/>
      <c r="UMI87" s="20"/>
      <c r="UMJ87" s="20"/>
      <c r="UMK87" s="20"/>
      <c r="UML87" s="20"/>
      <c r="UMM87" s="20"/>
      <c r="UMN87" s="20"/>
      <c r="UMO87" s="20"/>
      <c r="UMP87" s="20"/>
      <c r="UMQ87" s="20"/>
      <c r="UMR87" s="20"/>
      <c r="UMS87" s="20"/>
      <c r="UMT87" s="35"/>
      <c r="UMU87" s="31"/>
      <c r="UMV87" s="32"/>
      <c r="UMY87" s="20"/>
      <c r="UMZ87" s="20"/>
      <c r="UNA87" s="20"/>
      <c r="UNB87" s="20"/>
      <c r="UNC87" s="20"/>
      <c r="UND87" s="20"/>
      <c r="UNE87" s="20"/>
      <c r="UNF87" s="20"/>
      <c r="UNG87" s="20"/>
      <c r="UNH87" s="20"/>
      <c r="UNI87" s="20"/>
      <c r="UNJ87" s="20"/>
      <c r="UNK87" s="35"/>
      <c r="UNL87" s="31"/>
      <c r="UNM87" s="32"/>
      <c r="UNP87" s="20"/>
      <c r="UNQ87" s="20"/>
      <c r="UNR87" s="20"/>
      <c r="UNS87" s="20"/>
      <c r="UNT87" s="20"/>
      <c r="UNU87" s="20"/>
      <c r="UNV87" s="20"/>
      <c r="UNW87" s="20"/>
      <c r="UNX87" s="20"/>
      <c r="UNY87" s="20"/>
      <c r="UNZ87" s="20"/>
      <c r="UOA87" s="20"/>
      <c r="UOB87" s="35"/>
      <c r="UOC87" s="31"/>
      <c r="UOD87" s="32"/>
      <c r="UOG87" s="20"/>
      <c r="UOH87" s="20"/>
      <c r="UOI87" s="20"/>
      <c r="UOJ87" s="20"/>
      <c r="UOK87" s="20"/>
      <c r="UOL87" s="20"/>
      <c r="UOM87" s="20"/>
      <c r="UON87" s="20"/>
      <c r="UOO87" s="20"/>
      <c r="UOP87" s="20"/>
      <c r="UOQ87" s="20"/>
      <c r="UOR87" s="20"/>
      <c r="UOS87" s="35"/>
      <c r="UOT87" s="31"/>
      <c r="UOU87" s="32"/>
      <c r="UOX87" s="20"/>
      <c r="UOY87" s="20"/>
      <c r="UOZ87" s="20"/>
      <c r="UPA87" s="20"/>
      <c r="UPB87" s="20"/>
      <c r="UPC87" s="20"/>
      <c r="UPD87" s="20"/>
      <c r="UPE87" s="20"/>
      <c r="UPF87" s="20"/>
      <c r="UPG87" s="20"/>
      <c r="UPH87" s="20"/>
      <c r="UPI87" s="20"/>
      <c r="UPJ87" s="35"/>
      <c r="UPK87" s="31"/>
      <c r="UPL87" s="32"/>
      <c r="UPO87" s="20"/>
      <c r="UPP87" s="20"/>
      <c r="UPQ87" s="20"/>
      <c r="UPR87" s="20"/>
      <c r="UPS87" s="20"/>
      <c r="UPT87" s="20"/>
      <c r="UPU87" s="20"/>
      <c r="UPV87" s="20"/>
      <c r="UPW87" s="20"/>
      <c r="UPX87" s="20"/>
      <c r="UPY87" s="20"/>
      <c r="UPZ87" s="20"/>
      <c r="UQA87" s="35"/>
      <c r="UQB87" s="31"/>
      <c r="UQC87" s="32"/>
      <c r="UQF87" s="20"/>
      <c r="UQG87" s="20"/>
      <c r="UQH87" s="20"/>
      <c r="UQI87" s="20"/>
      <c r="UQJ87" s="20"/>
      <c r="UQK87" s="20"/>
      <c r="UQL87" s="20"/>
      <c r="UQM87" s="20"/>
      <c r="UQN87" s="20"/>
      <c r="UQO87" s="20"/>
      <c r="UQP87" s="20"/>
      <c r="UQQ87" s="20"/>
      <c r="UQR87" s="35"/>
      <c r="UQS87" s="31"/>
      <c r="UQT87" s="32"/>
      <c r="UQW87" s="20"/>
      <c r="UQX87" s="20"/>
      <c r="UQY87" s="20"/>
      <c r="UQZ87" s="20"/>
      <c r="URA87" s="20"/>
      <c r="URB87" s="20"/>
      <c r="URC87" s="20"/>
      <c r="URD87" s="20"/>
      <c r="URE87" s="20"/>
      <c r="URF87" s="20"/>
      <c r="URG87" s="20"/>
      <c r="URH87" s="20"/>
      <c r="URI87" s="35"/>
      <c r="URJ87" s="31"/>
      <c r="URK87" s="32"/>
      <c r="URN87" s="20"/>
      <c r="URO87" s="20"/>
      <c r="URP87" s="20"/>
      <c r="URQ87" s="20"/>
      <c r="URR87" s="20"/>
      <c r="URS87" s="20"/>
      <c r="URT87" s="20"/>
      <c r="URU87" s="20"/>
      <c r="URV87" s="20"/>
      <c r="URW87" s="20"/>
      <c r="URX87" s="20"/>
      <c r="URY87" s="20"/>
      <c r="URZ87" s="35"/>
      <c r="USA87" s="31"/>
      <c r="USB87" s="32"/>
      <c r="USE87" s="20"/>
      <c r="USF87" s="20"/>
      <c r="USG87" s="20"/>
      <c r="USH87" s="20"/>
      <c r="USI87" s="20"/>
      <c r="USJ87" s="20"/>
      <c r="USK87" s="20"/>
      <c r="USL87" s="20"/>
      <c r="USM87" s="20"/>
      <c r="USN87" s="20"/>
      <c r="USO87" s="20"/>
      <c r="USP87" s="20"/>
      <c r="USQ87" s="35"/>
      <c r="USR87" s="31"/>
      <c r="USS87" s="32"/>
      <c r="USV87" s="20"/>
      <c r="USW87" s="20"/>
      <c r="USX87" s="20"/>
      <c r="USY87" s="20"/>
      <c r="USZ87" s="20"/>
      <c r="UTA87" s="20"/>
      <c r="UTB87" s="20"/>
      <c r="UTC87" s="20"/>
      <c r="UTD87" s="20"/>
      <c r="UTE87" s="20"/>
      <c r="UTF87" s="20"/>
      <c r="UTG87" s="20"/>
      <c r="UTH87" s="35"/>
      <c r="UTI87" s="31"/>
      <c r="UTJ87" s="32"/>
      <c r="UTM87" s="20"/>
      <c r="UTN87" s="20"/>
      <c r="UTO87" s="20"/>
      <c r="UTP87" s="20"/>
      <c r="UTQ87" s="20"/>
      <c r="UTR87" s="20"/>
      <c r="UTS87" s="20"/>
      <c r="UTT87" s="20"/>
      <c r="UTU87" s="20"/>
      <c r="UTV87" s="20"/>
      <c r="UTW87" s="20"/>
      <c r="UTX87" s="20"/>
      <c r="UTY87" s="35"/>
      <c r="UTZ87" s="31"/>
      <c r="UUA87" s="32"/>
      <c r="UUD87" s="20"/>
      <c r="UUE87" s="20"/>
      <c r="UUF87" s="20"/>
      <c r="UUG87" s="20"/>
      <c r="UUH87" s="20"/>
      <c r="UUI87" s="20"/>
      <c r="UUJ87" s="20"/>
      <c r="UUK87" s="20"/>
      <c r="UUL87" s="20"/>
      <c r="UUM87" s="20"/>
      <c r="UUN87" s="20"/>
      <c r="UUO87" s="20"/>
      <c r="UUP87" s="35"/>
      <c r="UUQ87" s="31"/>
      <c r="UUR87" s="32"/>
      <c r="UUU87" s="20"/>
      <c r="UUV87" s="20"/>
      <c r="UUW87" s="20"/>
      <c r="UUX87" s="20"/>
      <c r="UUY87" s="20"/>
      <c r="UUZ87" s="20"/>
      <c r="UVA87" s="20"/>
      <c r="UVB87" s="20"/>
      <c r="UVC87" s="20"/>
      <c r="UVD87" s="20"/>
      <c r="UVE87" s="20"/>
      <c r="UVF87" s="20"/>
      <c r="UVG87" s="35"/>
      <c r="UVH87" s="31"/>
      <c r="UVI87" s="32"/>
      <c r="UVL87" s="20"/>
      <c r="UVM87" s="20"/>
      <c r="UVN87" s="20"/>
      <c r="UVO87" s="20"/>
      <c r="UVP87" s="20"/>
      <c r="UVQ87" s="20"/>
      <c r="UVR87" s="20"/>
      <c r="UVS87" s="20"/>
      <c r="UVT87" s="20"/>
      <c r="UVU87" s="20"/>
      <c r="UVV87" s="20"/>
      <c r="UVW87" s="20"/>
      <c r="UVX87" s="35"/>
      <c r="UVY87" s="31"/>
      <c r="UVZ87" s="32"/>
      <c r="UWC87" s="20"/>
      <c r="UWD87" s="20"/>
      <c r="UWE87" s="20"/>
      <c r="UWF87" s="20"/>
      <c r="UWG87" s="20"/>
      <c r="UWH87" s="20"/>
      <c r="UWI87" s="20"/>
      <c r="UWJ87" s="20"/>
      <c r="UWK87" s="20"/>
      <c r="UWL87" s="20"/>
      <c r="UWM87" s="20"/>
      <c r="UWN87" s="20"/>
      <c r="UWO87" s="35"/>
      <c r="UWP87" s="31"/>
      <c r="UWQ87" s="32"/>
      <c r="UWT87" s="20"/>
      <c r="UWU87" s="20"/>
      <c r="UWV87" s="20"/>
      <c r="UWW87" s="20"/>
      <c r="UWX87" s="20"/>
      <c r="UWY87" s="20"/>
      <c r="UWZ87" s="20"/>
      <c r="UXA87" s="20"/>
      <c r="UXB87" s="20"/>
      <c r="UXC87" s="20"/>
      <c r="UXD87" s="20"/>
      <c r="UXE87" s="20"/>
      <c r="UXF87" s="35"/>
      <c r="UXG87" s="31"/>
      <c r="UXH87" s="32"/>
      <c r="UXK87" s="20"/>
      <c r="UXL87" s="20"/>
      <c r="UXM87" s="20"/>
      <c r="UXN87" s="20"/>
      <c r="UXO87" s="20"/>
      <c r="UXP87" s="20"/>
      <c r="UXQ87" s="20"/>
      <c r="UXR87" s="20"/>
      <c r="UXS87" s="20"/>
      <c r="UXT87" s="20"/>
      <c r="UXU87" s="20"/>
      <c r="UXV87" s="20"/>
      <c r="UXW87" s="35"/>
      <c r="UXX87" s="31"/>
      <c r="UXY87" s="32"/>
      <c r="UYB87" s="20"/>
      <c r="UYC87" s="20"/>
      <c r="UYD87" s="20"/>
      <c r="UYE87" s="20"/>
      <c r="UYF87" s="20"/>
      <c r="UYG87" s="20"/>
      <c r="UYH87" s="20"/>
      <c r="UYI87" s="20"/>
      <c r="UYJ87" s="20"/>
      <c r="UYK87" s="20"/>
      <c r="UYL87" s="20"/>
      <c r="UYM87" s="20"/>
      <c r="UYN87" s="35"/>
      <c r="UYO87" s="31"/>
      <c r="UYP87" s="32"/>
      <c r="UYS87" s="20"/>
      <c r="UYT87" s="20"/>
      <c r="UYU87" s="20"/>
      <c r="UYV87" s="20"/>
      <c r="UYW87" s="20"/>
      <c r="UYX87" s="20"/>
      <c r="UYY87" s="20"/>
      <c r="UYZ87" s="20"/>
      <c r="UZA87" s="20"/>
      <c r="UZB87" s="20"/>
      <c r="UZC87" s="20"/>
      <c r="UZD87" s="20"/>
      <c r="UZE87" s="35"/>
      <c r="UZF87" s="31"/>
      <c r="UZG87" s="32"/>
      <c r="UZJ87" s="20"/>
      <c r="UZK87" s="20"/>
      <c r="UZL87" s="20"/>
      <c r="UZM87" s="20"/>
      <c r="UZN87" s="20"/>
      <c r="UZO87" s="20"/>
      <c r="UZP87" s="20"/>
      <c r="UZQ87" s="20"/>
      <c r="UZR87" s="20"/>
      <c r="UZS87" s="20"/>
      <c r="UZT87" s="20"/>
      <c r="UZU87" s="20"/>
      <c r="UZV87" s="35"/>
      <c r="UZW87" s="31"/>
      <c r="UZX87" s="32"/>
      <c r="VAA87" s="20"/>
      <c r="VAB87" s="20"/>
      <c r="VAC87" s="20"/>
      <c r="VAD87" s="20"/>
      <c r="VAE87" s="20"/>
      <c r="VAF87" s="20"/>
      <c r="VAG87" s="20"/>
      <c r="VAH87" s="20"/>
      <c r="VAI87" s="20"/>
      <c r="VAJ87" s="20"/>
      <c r="VAK87" s="20"/>
      <c r="VAL87" s="20"/>
      <c r="VAM87" s="35"/>
      <c r="VAN87" s="31"/>
      <c r="VAO87" s="32"/>
      <c r="VAR87" s="20"/>
      <c r="VAS87" s="20"/>
      <c r="VAT87" s="20"/>
      <c r="VAU87" s="20"/>
      <c r="VAV87" s="20"/>
      <c r="VAW87" s="20"/>
      <c r="VAX87" s="20"/>
      <c r="VAY87" s="20"/>
      <c r="VAZ87" s="20"/>
      <c r="VBA87" s="20"/>
      <c r="VBB87" s="20"/>
      <c r="VBC87" s="20"/>
      <c r="VBD87" s="35"/>
      <c r="VBE87" s="31"/>
      <c r="VBF87" s="32"/>
      <c r="VBI87" s="20"/>
      <c r="VBJ87" s="20"/>
      <c r="VBK87" s="20"/>
      <c r="VBL87" s="20"/>
      <c r="VBM87" s="20"/>
      <c r="VBN87" s="20"/>
      <c r="VBO87" s="20"/>
      <c r="VBP87" s="20"/>
      <c r="VBQ87" s="20"/>
      <c r="VBR87" s="20"/>
      <c r="VBS87" s="20"/>
      <c r="VBT87" s="20"/>
      <c r="VBU87" s="35"/>
      <c r="VBV87" s="31"/>
      <c r="VBW87" s="32"/>
      <c r="VBZ87" s="20"/>
      <c r="VCA87" s="20"/>
      <c r="VCB87" s="20"/>
      <c r="VCC87" s="20"/>
      <c r="VCD87" s="20"/>
      <c r="VCE87" s="20"/>
      <c r="VCF87" s="20"/>
      <c r="VCG87" s="20"/>
      <c r="VCH87" s="20"/>
      <c r="VCI87" s="20"/>
      <c r="VCJ87" s="20"/>
      <c r="VCK87" s="20"/>
      <c r="VCL87" s="35"/>
      <c r="VCM87" s="31"/>
      <c r="VCN87" s="32"/>
      <c r="VCQ87" s="20"/>
      <c r="VCR87" s="20"/>
      <c r="VCS87" s="20"/>
      <c r="VCT87" s="20"/>
      <c r="VCU87" s="20"/>
      <c r="VCV87" s="20"/>
      <c r="VCW87" s="20"/>
      <c r="VCX87" s="20"/>
      <c r="VCY87" s="20"/>
      <c r="VCZ87" s="20"/>
      <c r="VDA87" s="20"/>
      <c r="VDB87" s="20"/>
      <c r="VDC87" s="35"/>
      <c r="VDD87" s="31"/>
      <c r="VDE87" s="32"/>
      <c r="VDH87" s="20"/>
      <c r="VDI87" s="20"/>
      <c r="VDJ87" s="20"/>
      <c r="VDK87" s="20"/>
      <c r="VDL87" s="20"/>
      <c r="VDM87" s="20"/>
      <c r="VDN87" s="20"/>
      <c r="VDO87" s="20"/>
      <c r="VDP87" s="20"/>
      <c r="VDQ87" s="20"/>
      <c r="VDR87" s="20"/>
      <c r="VDS87" s="20"/>
      <c r="VDT87" s="35"/>
      <c r="VDU87" s="31"/>
      <c r="VDV87" s="32"/>
      <c r="VDY87" s="20"/>
      <c r="VDZ87" s="20"/>
      <c r="VEA87" s="20"/>
      <c r="VEB87" s="20"/>
      <c r="VEC87" s="20"/>
      <c r="VED87" s="20"/>
      <c r="VEE87" s="20"/>
      <c r="VEF87" s="20"/>
      <c r="VEG87" s="20"/>
      <c r="VEH87" s="20"/>
      <c r="VEI87" s="20"/>
      <c r="VEJ87" s="20"/>
      <c r="VEK87" s="35"/>
      <c r="VEL87" s="31"/>
      <c r="VEM87" s="32"/>
      <c r="VEP87" s="20"/>
      <c r="VEQ87" s="20"/>
      <c r="VER87" s="20"/>
      <c r="VES87" s="20"/>
      <c r="VET87" s="20"/>
      <c r="VEU87" s="20"/>
      <c r="VEV87" s="20"/>
      <c r="VEW87" s="20"/>
      <c r="VEX87" s="20"/>
      <c r="VEY87" s="20"/>
      <c r="VEZ87" s="20"/>
      <c r="VFA87" s="20"/>
      <c r="VFB87" s="35"/>
      <c r="VFC87" s="31"/>
      <c r="VFD87" s="32"/>
      <c r="VFG87" s="20"/>
      <c r="VFH87" s="20"/>
      <c r="VFI87" s="20"/>
      <c r="VFJ87" s="20"/>
      <c r="VFK87" s="20"/>
      <c r="VFL87" s="20"/>
      <c r="VFM87" s="20"/>
      <c r="VFN87" s="20"/>
      <c r="VFO87" s="20"/>
      <c r="VFP87" s="20"/>
      <c r="VFQ87" s="20"/>
      <c r="VFR87" s="20"/>
      <c r="VFS87" s="35"/>
      <c r="VFT87" s="31"/>
      <c r="VFU87" s="32"/>
      <c r="VFX87" s="20"/>
      <c r="VFY87" s="20"/>
      <c r="VFZ87" s="20"/>
      <c r="VGA87" s="20"/>
      <c r="VGB87" s="20"/>
      <c r="VGC87" s="20"/>
      <c r="VGD87" s="20"/>
      <c r="VGE87" s="20"/>
      <c r="VGF87" s="20"/>
      <c r="VGG87" s="20"/>
      <c r="VGH87" s="20"/>
      <c r="VGI87" s="20"/>
      <c r="VGJ87" s="35"/>
      <c r="VGK87" s="31"/>
      <c r="VGL87" s="32"/>
      <c r="VGO87" s="20"/>
      <c r="VGP87" s="20"/>
      <c r="VGQ87" s="20"/>
      <c r="VGR87" s="20"/>
      <c r="VGS87" s="20"/>
      <c r="VGT87" s="20"/>
      <c r="VGU87" s="20"/>
      <c r="VGV87" s="20"/>
      <c r="VGW87" s="20"/>
      <c r="VGX87" s="20"/>
      <c r="VGY87" s="20"/>
      <c r="VGZ87" s="20"/>
      <c r="VHA87" s="35"/>
      <c r="VHB87" s="31"/>
      <c r="VHC87" s="32"/>
      <c r="VHF87" s="20"/>
      <c r="VHG87" s="20"/>
      <c r="VHH87" s="20"/>
      <c r="VHI87" s="20"/>
      <c r="VHJ87" s="20"/>
      <c r="VHK87" s="20"/>
      <c r="VHL87" s="20"/>
      <c r="VHM87" s="20"/>
      <c r="VHN87" s="20"/>
      <c r="VHO87" s="20"/>
      <c r="VHP87" s="20"/>
      <c r="VHQ87" s="20"/>
      <c r="VHR87" s="35"/>
      <c r="VHS87" s="31"/>
      <c r="VHT87" s="32"/>
      <c r="VHW87" s="20"/>
      <c r="VHX87" s="20"/>
      <c r="VHY87" s="20"/>
      <c r="VHZ87" s="20"/>
      <c r="VIA87" s="20"/>
      <c r="VIB87" s="20"/>
      <c r="VIC87" s="20"/>
      <c r="VID87" s="20"/>
      <c r="VIE87" s="20"/>
      <c r="VIF87" s="20"/>
      <c r="VIG87" s="20"/>
      <c r="VIH87" s="20"/>
      <c r="VII87" s="35"/>
      <c r="VIJ87" s="31"/>
      <c r="VIK87" s="32"/>
      <c r="VIN87" s="20"/>
      <c r="VIO87" s="20"/>
      <c r="VIP87" s="20"/>
      <c r="VIQ87" s="20"/>
      <c r="VIR87" s="20"/>
      <c r="VIS87" s="20"/>
      <c r="VIT87" s="20"/>
      <c r="VIU87" s="20"/>
      <c r="VIV87" s="20"/>
      <c r="VIW87" s="20"/>
      <c r="VIX87" s="20"/>
      <c r="VIY87" s="20"/>
      <c r="VIZ87" s="35"/>
      <c r="VJA87" s="31"/>
      <c r="VJB87" s="32"/>
      <c r="VJE87" s="20"/>
      <c r="VJF87" s="20"/>
      <c r="VJG87" s="20"/>
      <c r="VJH87" s="20"/>
      <c r="VJI87" s="20"/>
      <c r="VJJ87" s="20"/>
      <c r="VJK87" s="20"/>
      <c r="VJL87" s="20"/>
      <c r="VJM87" s="20"/>
      <c r="VJN87" s="20"/>
      <c r="VJO87" s="20"/>
      <c r="VJP87" s="20"/>
      <c r="VJQ87" s="35"/>
      <c r="VJR87" s="31"/>
      <c r="VJS87" s="32"/>
      <c r="VJV87" s="20"/>
      <c r="VJW87" s="20"/>
      <c r="VJX87" s="20"/>
      <c r="VJY87" s="20"/>
      <c r="VJZ87" s="20"/>
      <c r="VKA87" s="20"/>
      <c r="VKB87" s="20"/>
      <c r="VKC87" s="20"/>
      <c r="VKD87" s="20"/>
      <c r="VKE87" s="20"/>
      <c r="VKF87" s="20"/>
      <c r="VKG87" s="20"/>
      <c r="VKH87" s="35"/>
      <c r="VKI87" s="31"/>
      <c r="VKJ87" s="32"/>
      <c r="VKM87" s="20"/>
      <c r="VKN87" s="20"/>
      <c r="VKO87" s="20"/>
      <c r="VKP87" s="20"/>
      <c r="VKQ87" s="20"/>
      <c r="VKR87" s="20"/>
      <c r="VKS87" s="20"/>
      <c r="VKT87" s="20"/>
      <c r="VKU87" s="20"/>
      <c r="VKV87" s="20"/>
      <c r="VKW87" s="20"/>
      <c r="VKX87" s="20"/>
      <c r="VKY87" s="35"/>
      <c r="VKZ87" s="31"/>
      <c r="VLA87" s="32"/>
      <c r="VLD87" s="20"/>
      <c r="VLE87" s="20"/>
      <c r="VLF87" s="20"/>
      <c r="VLG87" s="20"/>
      <c r="VLH87" s="20"/>
      <c r="VLI87" s="20"/>
      <c r="VLJ87" s="20"/>
      <c r="VLK87" s="20"/>
      <c r="VLL87" s="20"/>
      <c r="VLM87" s="20"/>
      <c r="VLN87" s="20"/>
      <c r="VLO87" s="20"/>
      <c r="VLP87" s="35"/>
      <c r="VLQ87" s="31"/>
      <c r="VLR87" s="32"/>
      <c r="VLU87" s="20"/>
      <c r="VLV87" s="20"/>
      <c r="VLW87" s="20"/>
      <c r="VLX87" s="20"/>
      <c r="VLY87" s="20"/>
      <c r="VLZ87" s="20"/>
      <c r="VMA87" s="20"/>
      <c r="VMB87" s="20"/>
      <c r="VMC87" s="20"/>
      <c r="VMD87" s="20"/>
      <c r="VME87" s="20"/>
      <c r="VMF87" s="20"/>
      <c r="VMG87" s="35"/>
      <c r="VMH87" s="31"/>
      <c r="VMI87" s="32"/>
      <c r="VML87" s="20"/>
      <c r="VMM87" s="20"/>
      <c r="VMN87" s="20"/>
      <c r="VMO87" s="20"/>
      <c r="VMP87" s="20"/>
      <c r="VMQ87" s="20"/>
      <c r="VMR87" s="20"/>
      <c r="VMS87" s="20"/>
      <c r="VMT87" s="20"/>
      <c r="VMU87" s="20"/>
      <c r="VMV87" s="20"/>
      <c r="VMW87" s="20"/>
      <c r="VMX87" s="35"/>
      <c r="VMY87" s="31"/>
      <c r="VMZ87" s="32"/>
      <c r="VNC87" s="20"/>
      <c r="VND87" s="20"/>
      <c r="VNE87" s="20"/>
      <c r="VNF87" s="20"/>
      <c r="VNG87" s="20"/>
      <c r="VNH87" s="20"/>
      <c r="VNI87" s="20"/>
      <c r="VNJ87" s="20"/>
      <c r="VNK87" s="20"/>
      <c r="VNL87" s="20"/>
      <c r="VNM87" s="20"/>
      <c r="VNN87" s="20"/>
      <c r="VNO87" s="35"/>
      <c r="VNP87" s="31"/>
      <c r="VNQ87" s="32"/>
      <c r="VNT87" s="20"/>
      <c r="VNU87" s="20"/>
      <c r="VNV87" s="20"/>
      <c r="VNW87" s="20"/>
      <c r="VNX87" s="20"/>
      <c r="VNY87" s="20"/>
      <c r="VNZ87" s="20"/>
      <c r="VOA87" s="20"/>
      <c r="VOB87" s="20"/>
      <c r="VOC87" s="20"/>
      <c r="VOD87" s="20"/>
      <c r="VOE87" s="20"/>
      <c r="VOF87" s="35"/>
      <c r="VOG87" s="31"/>
      <c r="VOH87" s="32"/>
      <c r="VOK87" s="20"/>
      <c r="VOL87" s="20"/>
      <c r="VOM87" s="20"/>
      <c r="VON87" s="20"/>
      <c r="VOO87" s="20"/>
      <c r="VOP87" s="20"/>
      <c r="VOQ87" s="20"/>
      <c r="VOR87" s="20"/>
      <c r="VOS87" s="20"/>
      <c r="VOT87" s="20"/>
      <c r="VOU87" s="20"/>
      <c r="VOV87" s="20"/>
      <c r="VOW87" s="35"/>
      <c r="VOX87" s="31"/>
      <c r="VOY87" s="32"/>
      <c r="VPB87" s="20"/>
      <c r="VPC87" s="20"/>
      <c r="VPD87" s="20"/>
      <c r="VPE87" s="20"/>
      <c r="VPF87" s="20"/>
      <c r="VPG87" s="20"/>
      <c r="VPH87" s="20"/>
      <c r="VPI87" s="20"/>
      <c r="VPJ87" s="20"/>
      <c r="VPK87" s="20"/>
      <c r="VPL87" s="20"/>
      <c r="VPM87" s="20"/>
      <c r="VPN87" s="35"/>
      <c r="VPO87" s="31"/>
      <c r="VPP87" s="32"/>
      <c r="VPS87" s="20"/>
      <c r="VPT87" s="20"/>
      <c r="VPU87" s="20"/>
      <c r="VPV87" s="20"/>
      <c r="VPW87" s="20"/>
      <c r="VPX87" s="20"/>
      <c r="VPY87" s="20"/>
      <c r="VPZ87" s="20"/>
      <c r="VQA87" s="20"/>
      <c r="VQB87" s="20"/>
      <c r="VQC87" s="20"/>
      <c r="VQD87" s="20"/>
      <c r="VQE87" s="35"/>
      <c r="VQF87" s="31"/>
      <c r="VQG87" s="32"/>
      <c r="VQJ87" s="20"/>
      <c r="VQK87" s="20"/>
      <c r="VQL87" s="20"/>
      <c r="VQM87" s="20"/>
      <c r="VQN87" s="20"/>
      <c r="VQO87" s="20"/>
      <c r="VQP87" s="20"/>
      <c r="VQQ87" s="20"/>
      <c r="VQR87" s="20"/>
      <c r="VQS87" s="20"/>
      <c r="VQT87" s="20"/>
      <c r="VQU87" s="20"/>
      <c r="VQV87" s="35"/>
      <c r="VQW87" s="31"/>
      <c r="VQX87" s="32"/>
      <c r="VRA87" s="20"/>
      <c r="VRB87" s="20"/>
      <c r="VRC87" s="20"/>
      <c r="VRD87" s="20"/>
      <c r="VRE87" s="20"/>
      <c r="VRF87" s="20"/>
      <c r="VRG87" s="20"/>
      <c r="VRH87" s="20"/>
      <c r="VRI87" s="20"/>
      <c r="VRJ87" s="20"/>
      <c r="VRK87" s="20"/>
      <c r="VRL87" s="20"/>
      <c r="VRM87" s="35"/>
      <c r="VRN87" s="31"/>
      <c r="VRO87" s="32"/>
      <c r="VRR87" s="20"/>
      <c r="VRS87" s="20"/>
      <c r="VRT87" s="20"/>
      <c r="VRU87" s="20"/>
      <c r="VRV87" s="20"/>
      <c r="VRW87" s="20"/>
      <c r="VRX87" s="20"/>
      <c r="VRY87" s="20"/>
      <c r="VRZ87" s="20"/>
      <c r="VSA87" s="20"/>
      <c r="VSB87" s="20"/>
      <c r="VSC87" s="20"/>
      <c r="VSD87" s="35"/>
      <c r="VSE87" s="31"/>
      <c r="VSF87" s="32"/>
      <c r="VSI87" s="20"/>
      <c r="VSJ87" s="20"/>
      <c r="VSK87" s="20"/>
      <c r="VSL87" s="20"/>
      <c r="VSM87" s="20"/>
      <c r="VSN87" s="20"/>
      <c r="VSO87" s="20"/>
      <c r="VSP87" s="20"/>
      <c r="VSQ87" s="20"/>
      <c r="VSR87" s="20"/>
      <c r="VSS87" s="20"/>
      <c r="VST87" s="20"/>
      <c r="VSU87" s="35"/>
      <c r="VSV87" s="31"/>
      <c r="VSW87" s="32"/>
      <c r="VSZ87" s="20"/>
      <c r="VTA87" s="20"/>
      <c r="VTB87" s="20"/>
      <c r="VTC87" s="20"/>
      <c r="VTD87" s="20"/>
      <c r="VTE87" s="20"/>
      <c r="VTF87" s="20"/>
      <c r="VTG87" s="20"/>
      <c r="VTH87" s="20"/>
      <c r="VTI87" s="20"/>
      <c r="VTJ87" s="20"/>
      <c r="VTK87" s="20"/>
      <c r="VTL87" s="35"/>
      <c r="VTM87" s="31"/>
      <c r="VTN87" s="32"/>
      <c r="VTQ87" s="20"/>
      <c r="VTR87" s="20"/>
      <c r="VTS87" s="20"/>
      <c r="VTT87" s="20"/>
      <c r="VTU87" s="20"/>
      <c r="VTV87" s="20"/>
      <c r="VTW87" s="20"/>
      <c r="VTX87" s="20"/>
      <c r="VTY87" s="20"/>
      <c r="VTZ87" s="20"/>
      <c r="VUA87" s="20"/>
      <c r="VUB87" s="20"/>
      <c r="VUC87" s="35"/>
      <c r="VUD87" s="31"/>
      <c r="VUE87" s="32"/>
      <c r="VUH87" s="20"/>
      <c r="VUI87" s="20"/>
      <c r="VUJ87" s="20"/>
      <c r="VUK87" s="20"/>
      <c r="VUL87" s="20"/>
      <c r="VUM87" s="20"/>
      <c r="VUN87" s="20"/>
      <c r="VUO87" s="20"/>
      <c r="VUP87" s="20"/>
      <c r="VUQ87" s="20"/>
      <c r="VUR87" s="20"/>
      <c r="VUS87" s="20"/>
      <c r="VUT87" s="35"/>
      <c r="VUU87" s="31"/>
      <c r="VUV87" s="32"/>
      <c r="VUY87" s="20"/>
      <c r="VUZ87" s="20"/>
      <c r="VVA87" s="20"/>
      <c r="VVB87" s="20"/>
      <c r="VVC87" s="20"/>
      <c r="VVD87" s="20"/>
      <c r="VVE87" s="20"/>
      <c r="VVF87" s="20"/>
      <c r="VVG87" s="20"/>
      <c r="VVH87" s="20"/>
      <c r="VVI87" s="20"/>
      <c r="VVJ87" s="20"/>
      <c r="VVK87" s="35"/>
      <c r="VVL87" s="31"/>
      <c r="VVM87" s="32"/>
      <c r="VVP87" s="20"/>
      <c r="VVQ87" s="20"/>
      <c r="VVR87" s="20"/>
      <c r="VVS87" s="20"/>
      <c r="VVT87" s="20"/>
      <c r="VVU87" s="20"/>
      <c r="VVV87" s="20"/>
      <c r="VVW87" s="20"/>
      <c r="VVX87" s="20"/>
      <c r="VVY87" s="20"/>
      <c r="VVZ87" s="20"/>
      <c r="VWA87" s="20"/>
      <c r="VWB87" s="35"/>
      <c r="VWC87" s="31"/>
      <c r="VWD87" s="32"/>
      <c r="VWG87" s="20"/>
      <c r="VWH87" s="20"/>
      <c r="VWI87" s="20"/>
      <c r="VWJ87" s="20"/>
      <c r="VWK87" s="20"/>
      <c r="VWL87" s="20"/>
      <c r="VWM87" s="20"/>
      <c r="VWN87" s="20"/>
      <c r="VWO87" s="20"/>
      <c r="VWP87" s="20"/>
      <c r="VWQ87" s="20"/>
      <c r="VWR87" s="20"/>
      <c r="VWS87" s="35"/>
      <c r="VWT87" s="31"/>
      <c r="VWU87" s="32"/>
      <c r="VWX87" s="20"/>
      <c r="VWY87" s="20"/>
      <c r="VWZ87" s="20"/>
      <c r="VXA87" s="20"/>
      <c r="VXB87" s="20"/>
      <c r="VXC87" s="20"/>
      <c r="VXD87" s="20"/>
      <c r="VXE87" s="20"/>
      <c r="VXF87" s="20"/>
      <c r="VXG87" s="20"/>
      <c r="VXH87" s="20"/>
      <c r="VXI87" s="20"/>
      <c r="VXJ87" s="35"/>
      <c r="VXK87" s="31"/>
      <c r="VXL87" s="32"/>
      <c r="VXO87" s="20"/>
      <c r="VXP87" s="20"/>
      <c r="VXQ87" s="20"/>
      <c r="VXR87" s="20"/>
      <c r="VXS87" s="20"/>
      <c r="VXT87" s="20"/>
      <c r="VXU87" s="20"/>
      <c r="VXV87" s="20"/>
      <c r="VXW87" s="20"/>
      <c r="VXX87" s="20"/>
      <c r="VXY87" s="20"/>
      <c r="VXZ87" s="20"/>
      <c r="VYA87" s="35"/>
      <c r="VYB87" s="31"/>
      <c r="VYC87" s="32"/>
      <c r="VYF87" s="20"/>
      <c r="VYG87" s="20"/>
      <c r="VYH87" s="20"/>
      <c r="VYI87" s="20"/>
      <c r="VYJ87" s="20"/>
      <c r="VYK87" s="20"/>
      <c r="VYL87" s="20"/>
      <c r="VYM87" s="20"/>
      <c r="VYN87" s="20"/>
      <c r="VYO87" s="20"/>
      <c r="VYP87" s="20"/>
      <c r="VYQ87" s="20"/>
      <c r="VYR87" s="35"/>
      <c r="VYS87" s="31"/>
      <c r="VYT87" s="32"/>
      <c r="VYW87" s="20"/>
      <c r="VYX87" s="20"/>
      <c r="VYY87" s="20"/>
      <c r="VYZ87" s="20"/>
      <c r="VZA87" s="20"/>
      <c r="VZB87" s="20"/>
      <c r="VZC87" s="20"/>
      <c r="VZD87" s="20"/>
      <c r="VZE87" s="20"/>
      <c r="VZF87" s="20"/>
      <c r="VZG87" s="20"/>
      <c r="VZH87" s="20"/>
      <c r="VZI87" s="35"/>
      <c r="VZJ87" s="31"/>
      <c r="VZK87" s="32"/>
      <c r="VZN87" s="20"/>
      <c r="VZO87" s="20"/>
      <c r="VZP87" s="20"/>
      <c r="VZQ87" s="20"/>
      <c r="VZR87" s="20"/>
      <c r="VZS87" s="20"/>
      <c r="VZT87" s="20"/>
      <c r="VZU87" s="20"/>
      <c r="VZV87" s="20"/>
      <c r="VZW87" s="20"/>
      <c r="VZX87" s="20"/>
      <c r="VZY87" s="20"/>
      <c r="VZZ87" s="35"/>
      <c r="WAA87" s="31"/>
      <c r="WAB87" s="32"/>
      <c r="WAE87" s="20"/>
      <c r="WAF87" s="20"/>
      <c r="WAG87" s="20"/>
      <c r="WAH87" s="20"/>
      <c r="WAI87" s="20"/>
      <c r="WAJ87" s="20"/>
      <c r="WAK87" s="20"/>
      <c r="WAL87" s="20"/>
      <c r="WAM87" s="20"/>
      <c r="WAN87" s="20"/>
      <c r="WAO87" s="20"/>
      <c r="WAP87" s="20"/>
      <c r="WAQ87" s="35"/>
      <c r="WAR87" s="31"/>
      <c r="WAS87" s="32"/>
      <c r="WAV87" s="20"/>
      <c r="WAW87" s="20"/>
      <c r="WAX87" s="20"/>
      <c r="WAY87" s="20"/>
      <c r="WAZ87" s="20"/>
      <c r="WBA87" s="20"/>
      <c r="WBB87" s="20"/>
      <c r="WBC87" s="20"/>
      <c r="WBD87" s="20"/>
      <c r="WBE87" s="20"/>
      <c r="WBF87" s="20"/>
      <c r="WBG87" s="20"/>
      <c r="WBH87" s="35"/>
      <c r="WBI87" s="31"/>
      <c r="WBJ87" s="32"/>
      <c r="WBM87" s="20"/>
      <c r="WBN87" s="20"/>
      <c r="WBO87" s="20"/>
      <c r="WBP87" s="20"/>
      <c r="WBQ87" s="20"/>
      <c r="WBR87" s="20"/>
      <c r="WBS87" s="20"/>
      <c r="WBT87" s="20"/>
      <c r="WBU87" s="20"/>
      <c r="WBV87" s="20"/>
      <c r="WBW87" s="20"/>
      <c r="WBX87" s="20"/>
      <c r="WBY87" s="35"/>
      <c r="WBZ87" s="31"/>
      <c r="WCA87" s="32"/>
      <c r="WCD87" s="20"/>
      <c r="WCE87" s="20"/>
      <c r="WCF87" s="20"/>
      <c r="WCG87" s="20"/>
      <c r="WCH87" s="20"/>
      <c r="WCI87" s="20"/>
      <c r="WCJ87" s="20"/>
      <c r="WCK87" s="20"/>
      <c r="WCL87" s="20"/>
      <c r="WCM87" s="20"/>
      <c r="WCN87" s="20"/>
      <c r="WCO87" s="20"/>
      <c r="WCP87" s="35"/>
      <c r="WCQ87" s="31"/>
      <c r="WCR87" s="32"/>
      <c r="WCU87" s="20"/>
      <c r="WCV87" s="20"/>
      <c r="WCW87" s="20"/>
      <c r="WCX87" s="20"/>
      <c r="WCY87" s="20"/>
      <c r="WCZ87" s="20"/>
      <c r="WDA87" s="20"/>
      <c r="WDB87" s="20"/>
      <c r="WDC87" s="20"/>
      <c r="WDD87" s="20"/>
      <c r="WDE87" s="20"/>
      <c r="WDF87" s="20"/>
      <c r="WDG87" s="35"/>
      <c r="WDH87" s="31"/>
      <c r="WDI87" s="32"/>
      <c r="WDL87" s="20"/>
      <c r="WDM87" s="20"/>
      <c r="WDN87" s="20"/>
      <c r="WDO87" s="20"/>
      <c r="WDP87" s="20"/>
      <c r="WDQ87" s="20"/>
      <c r="WDR87" s="20"/>
      <c r="WDS87" s="20"/>
      <c r="WDT87" s="20"/>
      <c r="WDU87" s="20"/>
      <c r="WDV87" s="20"/>
      <c r="WDW87" s="20"/>
      <c r="WDX87" s="35"/>
      <c r="WDY87" s="31"/>
      <c r="WDZ87" s="32"/>
      <c r="WEC87" s="20"/>
      <c r="WED87" s="20"/>
      <c r="WEE87" s="20"/>
      <c r="WEF87" s="20"/>
      <c r="WEG87" s="20"/>
      <c r="WEH87" s="20"/>
      <c r="WEI87" s="20"/>
      <c r="WEJ87" s="20"/>
      <c r="WEK87" s="20"/>
      <c r="WEL87" s="20"/>
      <c r="WEM87" s="20"/>
      <c r="WEN87" s="20"/>
      <c r="WEO87" s="35"/>
      <c r="WEP87" s="31"/>
      <c r="WEQ87" s="32"/>
      <c r="WET87" s="20"/>
      <c r="WEU87" s="20"/>
      <c r="WEV87" s="20"/>
      <c r="WEW87" s="20"/>
      <c r="WEX87" s="20"/>
      <c r="WEY87" s="20"/>
      <c r="WEZ87" s="20"/>
      <c r="WFA87" s="20"/>
      <c r="WFB87" s="20"/>
      <c r="WFC87" s="20"/>
      <c r="WFD87" s="20"/>
      <c r="WFE87" s="20"/>
      <c r="WFF87" s="35"/>
      <c r="WFG87" s="31"/>
      <c r="WFH87" s="32"/>
      <c r="WFK87" s="20"/>
      <c r="WFL87" s="20"/>
      <c r="WFM87" s="20"/>
      <c r="WFN87" s="20"/>
      <c r="WFO87" s="20"/>
      <c r="WFP87" s="20"/>
      <c r="WFQ87" s="20"/>
      <c r="WFR87" s="20"/>
      <c r="WFS87" s="20"/>
      <c r="WFT87" s="20"/>
      <c r="WFU87" s="20"/>
      <c r="WFV87" s="20"/>
      <c r="WFW87" s="35"/>
      <c r="WFX87" s="31"/>
      <c r="WFY87" s="32"/>
      <c r="WGB87" s="20"/>
      <c r="WGC87" s="20"/>
      <c r="WGD87" s="20"/>
      <c r="WGE87" s="20"/>
      <c r="WGF87" s="20"/>
      <c r="WGG87" s="20"/>
      <c r="WGH87" s="20"/>
      <c r="WGI87" s="20"/>
      <c r="WGJ87" s="20"/>
      <c r="WGK87" s="20"/>
      <c r="WGL87" s="20"/>
      <c r="WGM87" s="20"/>
      <c r="WGN87" s="35"/>
      <c r="WGO87" s="31"/>
      <c r="WGP87" s="32"/>
      <c r="WGS87" s="20"/>
      <c r="WGT87" s="20"/>
      <c r="WGU87" s="20"/>
      <c r="WGV87" s="20"/>
      <c r="WGW87" s="20"/>
      <c r="WGX87" s="20"/>
      <c r="WGY87" s="20"/>
      <c r="WGZ87" s="20"/>
      <c r="WHA87" s="20"/>
      <c r="WHB87" s="20"/>
      <c r="WHC87" s="20"/>
      <c r="WHD87" s="20"/>
      <c r="WHE87" s="35"/>
      <c r="WHF87" s="31"/>
      <c r="WHG87" s="32"/>
      <c r="WHJ87" s="20"/>
      <c r="WHK87" s="20"/>
      <c r="WHL87" s="20"/>
      <c r="WHM87" s="20"/>
      <c r="WHN87" s="20"/>
      <c r="WHO87" s="20"/>
      <c r="WHP87" s="20"/>
      <c r="WHQ87" s="20"/>
      <c r="WHR87" s="20"/>
      <c r="WHS87" s="20"/>
      <c r="WHT87" s="20"/>
      <c r="WHU87" s="20"/>
      <c r="WHV87" s="35"/>
      <c r="WHW87" s="31"/>
      <c r="WHX87" s="32"/>
      <c r="WIA87" s="20"/>
      <c r="WIB87" s="20"/>
      <c r="WIC87" s="20"/>
      <c r="WID87" s="20"/>
      <c r="WIE87" s="20"/>
      <c r="WIF87" s="20"/>
      <c r="WIG87" s="20"/>
      <c r="WIH87" s="20"/>
      <c r="WII87" s="20"/>
      <c r="WIJ87" s="20"/>
      <c r="WIK87" s="20"/>
      <c r="WIL87" s="20"/>
      <c r="WIM87" s="35"/>
      <c r="WIN87" s="31"/>
      <c r="WIO87" s="32"/>
      <c r="WIR87" s="20"/>
      <c r="WIS87" s="20"/>
      <c r="WIT87" s="20"/>
      <c r="WIU87" s="20"/>
      <c r="WIV87" s="20"/>
      <c r="WIW87" s="20"/>
      <c r="WIX87" s="20"/>
      <c r="WIY87" s="20"/>
      <c r="WIZ87" s="20"/>
      <c r="WJA87" s="20"/>
      <c r="WJB87" s="20"/>
      <c r="WJC87" s="20"/>
      <c r="WJD87" s="35"/>
      <c r="WJE87" s="31"/>
      <c r="WJF87" s="32"/>
      <c r="WJI87" s="20"/>
      <c r="WJJ87" s="20"/>
      <c r="WJK87" s="20"/>
      <c r="WJL87" s="20"/>
      <c r="WJM87" s="20"/>
      <c r="WJN87" s="20"/>
      <c r="WJO87" s="20"/>
      <c r="WJP87" s="20"/>
      <c r="WJQ87" s="20"/>
      <c r="WJR87" s="20"/>
      <c r="WJS87" s="20"/>
      <c r="WJT87" s="20"/>
      <c r="WJU87" s="35"/>
      <c r="WJV87" s="31"/>
      <c r="WJW87" s="32"/>
      <c r="WJZ87" s="20"/>
      <c r="WKA87" s="20"/>
      <c r="WKB87" s="20"/>
      <c r="WKC87" s="20"/>
      <c r="WKD87" s="20"/>
      <c r="WKE87" s="20"/>
      <c r="WKF87" s="20"/>
      <c r="WKG87" s="20"/>
      <c r="WKH87" s="20"/>
      <c r="WKI87" s="20"/>
      <c r="WKJ87" s="20"/>
      <c r="WKK87" s="20"/>
      <c r="WKL87" s="35"/>
      <c r="WKM87" s="31"/>
      <c r="WKN87" s="32"/>
      <c r="WKQ87" s="20"/>
      <c r="WKR87" s="20"/>
      <c r="WKS87" s="20"/>
      <c r="WKT87" s="20"/>
      <c r="WKU87" s="20"/>
      <c r="WKV87" s="20"/>
      <c r="WKW87" s="20"/>
      <c r="WKX87" s="20"/>
      <c r="WKY87" s="20"/>
      <c r="WKZ87" s="20"/>
      <c r="WLA87" s="20"/>
      <c r="WLB87" s="20"/>
      <c r="WLC87" s="35"/>
      <c r="WLD87" s="31"/>
      <c r="WLE87" s="32"/>
      <c r="WLH87" s="20"/>
      <c r="WLI87" s="20"/>
      <c r="WLJ87" s="20"/>
      <c r="WLK87" s="20"/>
      <c r="WLL87" s="20"/>
      <c r="WLM87" s="20"/>
      <c r="WLN87" s="20"/>
      <c r="WLO87" s="20"/>
      <c r="WLP87" s="20"/>
      <c r="WLQ87" s="20"/>
      <c r="WLR87" s="20"/>
      <c r="WLS87" s="20"/>
      <c r="WLT87" s="35"/>
      <c r="WLU87" s="31"/>
      <c r="WLV87" s="32"/>
      <c r="WLY87" s="20"/>
      <c r="WLZ87" s="20"/>
      <c r="WMA87" s="20"/>
      <c r="WMB87" s="20"/>
      <c r="WMC87" s="20"/>
      <c r="WMD87" s="20"/>
      <c r="WME87" s="20"/>
      <c r="WMF87" s="20"/>
      <c r="WMG87" s="20"/>
      <c r="WMH87" s="20"/>
      <c r="WMI87" s="20"/>
      <c r="WMJ87" s="20"/>
      <c r="WMK87" s="35"/>
      <c r="WML87" s="31"/>
      <c r="WMM87" s="32"/>
      <c r="WMP87" s="20"/>
      <c r="WMQ87" s="20"/>
      <c r="WMR87" s="20"/>
      <c r="WMS87" s="20"/>
      <c r="WMT87" s="20"/>
      <c r="WMU87" s="20"/>
      <c r="WMV87" s="20"/>
      <c r="WMW87" s="20"/>
      <c r="WMX87" s="20"/>
      <c r="WMY87" s="20"/>
      <c r="WMZ87" s="20"/>
      <c r="WNA87" s="20"/>
      <c r="WNB87" s="35"/>
      <c r="WNC87" s="31"/>
      <c r="WND87" s="32"/>
      <c r="WNG87" s="20"/>
      <c r="WNH87" s="20"/>
      <c r="WNI87" s="20"/>
      <c r="WNJ87" s="20"/>
      <c r="WNK87" s="20"/>
      <c r="WNL87" s="20"/>
      <c r="WNM87" s="20"/>
      <c r="WNN87" s="20"/>
      <c r="WNO87" s="20"/>
      <c r="WNP87" s="20"/>
      <c r="WNQ87" s="20"/>
      <c r="WNR87" s="20"/>
      <c r="WNS87" s="35"/>
      <c r="WNT87" s="31"/>
      <c r="WNU87" s="32"/>
      <c r="WNX87" s="20"/>
      <c r="WNY87" s="20"/>
      <c r="WNZ87" s="20"/>
      <c r="WOA87" s="20"/>
      <c r="WOB87" s="20"/>
      <c r="WOC87" s="20"/>
      <c r="WOD87" s="20"/>
      <c r="WOE87" s="20"/>
      <c r="WOF87" s="20"/>
      <c r="WOG87" s="20"/>
      <c r="WOH87" s="20"/>
      <c r="WOI87" s="20"/>
      <c r="WOJ87" s="35"/>
      <c r="WOK87" s="31"/>
      <c r="WOL87" s="32"/>
      <c r="WOO87" s="20"/>
      <c r="WOP87" s="20"/>
      <c r="WOQ87" s="20"/>
      <c r="WOR87" s="20"/>
      <c r="WOS87" s="20"/>
      <c r="WOT87" s="20"/>
      <c r="WOU87" s="20"/>
      <c r="WOV87" s="20"/>
      <c r="WOW87" s="20"/>
      <c r="WOX87" s="20"/>
      <c r="WOY87" s="20"/>
      <c r="WOZ87" s="20"/>
      <c r="WPA87" s="35"/>
      <c r="WPB87" s="31"/>
      <c r="WPC87" s="32"/>
      <c r="WPF87" s="20"/>
      <c r="WPG87" s="20"/>
      <c r="WPH87" s="20"/>
      <c r="WPI87" s="20"/>
      <c r="WPJ87" s="20"/>
      <c r="WPK87" s="20"/>
      <c r="WPL87" s="20"/>
      <c r="WPM87" s="20"/>
      <c r="WPN87" s="20"/>
      <c r="WPO87" s="20"/>
      <c r="WPP87" s="20"/>
      <c r="WPQ87" s="20"/>
      <c r="WPR87" s="35"/>
      <c r="WPS87" s="31"/>
      <c r="WPT87" s="32"/>
      <c r="WPW87" s="20"/>
      <c r="WPX87" s="20"/>
      <c r="WPY87" s="20"/>
      <c r="WPZ87" s="20"/>
      <c r="WQA87" s="20"/>
      <c r="WQB87" s="20"/>
      <c r="WQC87" s="20"/>
      <c r="WQD87" s="20"/>
      <c r="WQE87" s="20"/>
      <c r="WQF87" s="20"/>
      <c r="WQG87" s="20"/>
      <c r="WQH87" s="20"/>
      <c r="WQI87" s="35"/>
      <c r="WQJ87" s="31"/>
      <c r="WQK87" s="32"/>
      <c r="WQN87" s="20"/>
      <c r="WQO87" s="20"/>
      <c r="WQP87" s="20"/>
      <c r="WQQ87" s="20"/>
      <c r="WQR87" s="20"/>
      <c r="WQS87" s="20"/>
      <c r="WQT87" s="20"/>
      <c r="WQU87" s="20"/>
      <c r="WQV87" s="20"/>
      <c r="WQW87" s="20"/>
      <c r="WQX87" s="20"/>
      <c r="WQY87" s="20"/>
      <c r="WQZ87" s="35"/>
      <c r="WRA87" s="31"/>
      <c r="WRB87" s="32"/>
      <c r="WRE87" s="20"/>
      <c r="WRF87" s="20"/>
      <c r="WRG87" s="20"/>
      <c r="WRH87" s="20"/>
      <c r="WRI87" s="20"/>
      <c r="WRJ87" s="20"/>
      <c r="WRK87" s="20"/>
      <c r="WRL87" s="20"/>
      <c r="WRM87" s="20"/>
      <c r="WRN87" s="20"/>
      <c r="WRO87" s="20"/>
      <c r="WRP87" s="20"/>
      <c r="WRQ87" s="35"/>
      <c r="WRR87" s="31"/>
      <c r="WRS87" s="32"/>
      <c r="WRV87" s="20"/>
      <c r="WRW87" s="20"/>
      <c r="WRX87" s="20"/>
      <c r="WRY87" s="20"/>
      <c r="WRZ87" s="20"/>
      <c r="WSA87" s="20"/>
      <c r="WSB87" s="20"/>
      <c r="WSC87" s="20"/>
      <c r="WSD87" s="20"/>
      <c r="WSE87" s="20"/>
      <c r="WSF87" s="20"/>
      <c r="WSG87" s="20"/>
      <c r="WSH87" s="35"/>
      <c r="WSI87" s="31"/>
      <c r="WSJ87" s="32"/>
      <c r="WSM87" s="20"/>
      <c r="WSN87" s="20"/>
      <c r="WSO87" s="20"/>
      <c r="WSP87" s="20"/>
      <c r="WSQ87" s="20"/>
      <c r="WSR87" s="20"/>
      <c r="WSS87" s="20"/>
      <c r="WST87" s="20"/>
      <c r="WSU87" s="20"/>
      <c r="WSV87" s="20"/>
      <c r="WSW87" s="20"/>
      <c r="WSX87" s="20"/>
      <c r="WSY87" s="35"/>
      <c r="WSZ87" s="31"/>
      <c r="WTA87" s="32"/>
      <c r="WTD87" s="20"/>
      <c r="WTE87" s="20"/>
      <c r="WTF87" s="20"/>
      <c r="WTG87" s="20"/>
      <c r="WTH87" s="20"/>
      <c r="WTI87" s="20"/>
      <c r="WTJ87" s="20"/>
      <c r="WTK87" s="20"/>
      <c r="WTL87" s="20"/>
      <c r="WTM87" s="20"/>
      <c r="WTN87" s="20"/>
      <c r="WTO87" s="20"/>
      <c r="WTP87" s="35"/>
      <c r="WTQ87" s="31"/>
      <c r="WTR87" s="32"/>
      <c r="WTU87" s="20"/>
      <c r="WTV87" s="20"/>
      <c r="WTW87" s="20"/>
      <c r="WTX87" s="20"/>
      <c r="WTY87" s="20"/>
      <c r="WTZ87" s="20"/>
      <c r="WUA87" s="20"/>
      <c r="WUB87" s="20"/>
      <c r="WUC87" s="20"/>
      <c r="WUD87" s="20"/>
      <c r="WUE87" s="20"/>
      <c r="WUF87" s="20"/>
      <c r="WUG87" s="35"/>
      <c r="WUH87" s="31"/>
      <c r="WUI87" s="32"/>
      <c r="WUL87" s="20"/>
      <c r="WUM87" s="20"/>
      <c r="WUN87" s="20"/>
      <c r="WUO87" s="20"/>
      <c r="WUP87" s="20"/>
      <c r="WUQ87" s="20"/>
      <c r="WUR87" s="20"/>
      <c r="WUS87" s="20"/>
      <c r="WUT87" s="20"/>
      <c r="WUU87" s="20"/>
      <c r="WUV87" s="20"/>
      <c r="WUW87" s="20"/>
      <c r="WUX87" s="35"/>
      <c r="WUY87" s="31"/>
      <c r="WUZ87" s="32"/>
      <c r="WVC87" s="20"/>
      <c r="WVD87" s="20"/>
      <c r="WVE87" s="20"/>
      <c r="WVF87" s="20"/>
      <c r="WVG87" s="20"/>
      <c r="WVH87" s="20"/>
      <c r="WVI87" s="20"/>
      <c r="WVJ87" s="20"/>
      <c r="WVK87" s="20"/>
      <c r="WVL87" s="20"/>
      <c r="WVM87" s="20"/>
      <c r="WVN87" s="20"/>
      <c r="WVO87" s="35"/>
      <c r="WVP87" s="31"/>
      <c r="WVQ87" s="32"/>
      <c r="WVT87" s="20"/>
      <c r="WVU87" s="20"/>
      <c r="WVV87" s="20"/>
      <c r="WVW87" s="20"/>
      <c r="WVX87" s="20"/>
      <c r="WVY87" s="20"/>
      <c r="WVZ87" s="20"/>
      <c r="WWA87" s="20"/>
      <c r="WWB87" s="20"/>
      <c r="WWC87" s="20"/>
      <c r="WWD87" s="20"/>
      <c r="WWE87" s="20"/>
      <c r="WWF87" s="35"/>
      <c r="WWG87" s="31"/>
      <c r="WWH87" s="32"/>
      <c r="WWK87" s="20"/>
      <c r="WWL87" s="20"/>
      <c r="WWM87" s="20"/>
      <c r="WWN87" s="20"/>
      <c r="WWO87" s="20"/>
      <c r="WWP87" s="20"/>
      <c r="WWQ87" s="20"/>
      <c r="WWR87" s="20"/>
      <c r="WWS87" s="20"/>
      <c r="WWT87" s="20"/>
      <c r="WWU87" s="20"/>
      <c r="WWV87" s="20"/>
      <c r="WWW87" s="35"/>
      <c r="WWX87" s="31"/>
      <c r="WWY87" s="32"/>
      <c r="WXB87" s="20"/>
      <c r="WXC87" s="20"/>
      <c r="WXD87" s="20"/>
      <c r="WXE87" s="20"/>
      <c r="WXF87" s="20"/>
      <c r="WXG87" s="20"/>
      <c r="WXH87" s="20"/>
      <c r="WXI87" s="20"/>
      <c r="WXJ87" s="20"/>
      <c r="WXK87" s="20"/>
      <c r="WXL87" s="20"/>
      <c r="WXM87" s="20"/>
      <c r="WXN87" s="35"/>
      <c r="WXO87" s="31"/>
      <c r="WXP87" s="32"/>
      <c r="WXS87" s="20"/>
      <c r="WXT87" s="20"/>
      <c r="WXU87" s="20"/>
      <c r="WXV87" s="20"/>
      <c r="WXW87" s="20"/>
      <c r="WXX87" s="20"/>
      <c r="WXY87" s="20"/>
      <c r="WXZ87" s="20"/>
      <c r="WYA87" s="20"/>
      <c r="WYB87" s="20"/>
      <c r="WYC87" s="20"/>
      <c r="WYD87" s="20"/>
      <c r="WYE87" s="35"/>
      <c r="WYF87" s="31"/>
      <c r="WYG87" s="32"/>
      <c r="WYJ87" s="20"/>
      <c r="WYK87" s="20"/>
      <c r="WYL87" s="20"/>
      <c r="WYM87" s="20"/>
      <c r="WYN87" s="20"/>
      <c r="WYO87" s="20"/>
      <c r="WYP87" s="20"/>
      <c r="WYQ87" s="20"/>
      <c r="WYR87" s="20"/>
      <c r="WYS87" s="20"/>
      <c r="WYT87" s="20"/>
      <c r="WYU87" s="20"/>
      <c r="WYV87" s="35"/>
      <c r="WYW87" s="31"/>
      <c r="WYX87" s="32"/>
      <c r="WZA87" s="20"/>
      <c r="WZB87" s="20"/>
      <c r="WZC87" s="20"/>
      <c r="WZD87" s="20"/>
      <c r="WZE87" s="20"/>
      <c r="WZF87" s="20"/>
      <c r="WZG87" s="20"/>
      <c r="WZH87" s="20"/>
      <c r="WZI87" s="20"/>
      <c r="WZJ87" s="20"/>
      <c r="WZK87" s="20"/>
      <c r="WZL87" s="20"/>
      <c r="WZM87" s="35"/>
      <c r="WZN87" s="31"/>
      <c r="WZO87" s="32"/>
      <c r="WZR87" s="20"/>
      <c r="WZS87" s="20"/>
      <c r="WZT87" s="20"/>
      <c r="WZU87" s="20"/>
      <c r="WZV87" s="20"/>
      <c r="WZW87" s="20"/>
      <c r="WZX87" s="20"/>
      <c r="WZY87" s="20"/>
      <c r="WZZ87" s="20"/>
      <c r="XAA87" s="20"/>
      <c r="XAB87" s="20"/>
      <c r="XAC87" s="20"/>
      <c r="XAD87" s="35"/>
      <c r="XAE87" s="31"/>
      <c r="XAF87" s="32"/>
      <c r="XAI87" s="20"/>
      <c r="XAJ87" s="20"/>
      <c r="XAK87" s="20"/>
      <c r="XAL87" s="20"/>
      <c r="XAM87" s="20"/>
      <c r="XAN87" s="20"/>
      <c r="XAO87" s="20"/>
      <c r="XAP87" s="20"/>
      <c r="XAQ87" s="20"/>
      <c r="XAR87" s="20"/>
      <c r="XAS87" s="20"/>
      <c r="XAT87" s="20"/>
      <c r="XAU87" s="35"/>
      <c r="XAV87" s="31"/>
      <c r="XAW87" s="32"/>
      <c r="XAZ87" s="20"/>
      <c r="XBA87" s="20"/>
      <c r="XBB87" s="20"/>
      <c r="XBC87" s="20"/>
      <c r="XBD87" s="20"/>
      <c r="XBE87" s="20"/>
      <c r="XBF87" s="20"/>
      <c r="XBG87" s="20"/>
      <c r="XBH87" s="20"/>
      <c r="XBI87" s="20"/>
      <c r="XBJ87" s="20"/>
      <c r="XBK87" s="20"/>
      <c r="XBL87" s="35"/>
      <c r="XBM87" s="31"/>
      <c r="XBN87" s="32"/>
      <c r="XBQ87" s="20"/>
      <c r="XBR87" s="20"/>
      <c r="XBS87" s="20"/>
      <c r="XBT87" s="20"/>
      <c r="XBU87" s="20"/>
      <c r="XBV87" s="20"/>
      <c r="XBW87" s="20"/>
      <c r="XBX87" s="20"/>
      <c r="XBY87" s="20"/>
      <c r="XBZ87" s="20"/>
      <c r="XCA87" s="20"/>
      <c r="XCB87" s="20"/>
      <c r="XCC87" s="35"/>
      <c r="XCD87" s="31"/>
      <c r="XCE87" s="32"/>
      <c r="XCH87" s="20"/>
      <c r="XCI87" s="20"/>
      <c r="XCJ87" s="20"/>
      <c r="XCK87" s="20"/>
      <c r="XCL87" s="20"/>
      <c r="XCM87" s="20"/>
      <c r="XCN87" s="20"/>
      <c r="XCO87" s="20"/>
      <c r="XCP87" s="20"/>
      <c r="XCQ87" s="20"/>
      <c r="XCR87" s="20"/>
      <c r="XCS87" s="20"/>
      <c r="XCT87" s="35"/>
      <c r="XCU87" s="31"/>
      <c r="XCV87" s="32"/>
      <c r="XCY87" s="20"/>
      <c r="XCZ87" s="20"/>
      <c r="XDA87" s="20"/>
      <c r="XDB87" s="20"/>
      <c r="XDC87" s="20"/>
      <c r="XDD87" s="20"/>
      <c r="XDE87" s="20"/>
      <c r="XDF87" s="20"/>
      <c r="XDG87" s="20"/>
      <c r="XDH87" s="20"/>
      <c r="XDI87" s="20"/>
      <c r="XDJ87" s="20"/>
      <c r="XDK87" s="35"/>
      <c r="XDL87" s="31"/>
      <c r="XDM87" s="32"/>
      <c r="XDP87" s="20"/>
      <c r="XDQ87" s="20"/>
      <c r="XDR87" s="20"/>
      <c r="XDS87" s="20"/>
      <c r="XDT87" s="20"/>
      <c r="XDU87" s="20"/>
      <c r="XDV87" s="20"/>
      <c r="XDW87" s="20"/>
      <c r="XDX87" s="20"/>
      <c r="XDY87" s="20"/>
      <c r="XDZ87" s="20"/>
      <c r="XEA87" s="20"/>
      <c r="XEB87" s="35"/>
      <c r="XEC87" s="31"/>
      <c r="XED87" s="32"/>
      <c r="XEG87" s="20"/>
      <c r="XEH87" s="20"/>
      <c r="XEI87" s="20"/>
      <c r="XEJ87" s="20"/>
      <c r="XEK87" s="20"/>
      <c r="XEL87" s="20"/>
      <c r="XEM87" s="20"/>
      <c r="XEN87" s="20"/>
      <c r="XEO87" s="20"/>
      <c r="XEP87" s="20"/>
      <c r="XEQ87" s="20"/>
      <c r="XER87" s="20"/>
      <c r="XES87" s="35"/>
      <c r="XET87" s="31"/>
      <c r="XEU87" s="32"/>
      <c r="XEX87" s="20"/>
      <c r="XEY87" s="20"/>
      <c r="XEZ87" s="20"/>
      <c r="XFA87" s="20"/>
      <c r="XFB87" s="20"/>
      <c r="XFC87" s="20"/>
      <c r="XFD87" s="20"/>
    </row>
    <row r="88" spans="1:16384" s="21" customFormat="1" ht="14.1" hidden="1" customHeight="1">
      <c r="A88" s="31">
        <v>81</v>
      </c>
      <c r="B88" s="32" t="s">
        <v>62</v>
      </c>
      <c r="C88" s="33" t="s">
        <v>195</v>
      </c>
      <c r="D88" s="33" t="s">
        <v>195</v>
      </c>
      <c r="E88" s="20">
        <v>0</v>
      </c>
      <c r="F88" s="20">
        <v>0</v>
      </c>
      <c r="G88" s="20">
        <v>0</v>
      </c>
      <c r="H88" s="20">
        <v>384129</v>
      </c>
      <c r="I88" s="20">
        <f t="shared" si="9"/>
        <v>384129</v>
      </c>
      <c r="J88" s="20">
        <v>0</v>
      </c>
      <c r="K88" s="20">
        <v>0</v>
      </c>
      <c r="L88" s="20">
        <v>0</v>
      </c>
      <c r="M88" s="20">
        <v>412868</v>
      </c>
      <c r="N88" s="20">
        <f t="shared" ref="N88:N98" si="12">SUM(J88:M88)</f>
        <v>412868</v>
      </c>
      <c r="O88" s="20">
        <v>0</v>
      </c>
      <c r="P88" s="20">
        <f t="shared" si="10"/>
        <v>-28739</v>
      </c>
      <c r="Q88" s="20">
        <f>29638+151200+170150+61880</f>
        <v>412868</v>
      </c>
      <c r="R88" s="20">
        <f t="shared" si="11"/>
        <v>0</v>
      </c>
      <c r="S88" s="20"/>
    </row>
    <row r="89" spans="1:16384" ht="14.1" hidden="1" customHeight="1">
      <c r="A89" s="15">
        <v>82</v>
      </c>
      <c r="B89" s="13" t="s">
        <v>62</v>
      </c>
      <c r="C89" s="14" t="s">
        <v>147</v>
      </c>
      <c r="D89" s="8" t="s">
        <v>147</v>
      </c>
      <c r="E89" s="12">
        <v>0</v>
      </c>
      <c r="F89" s="12">
        <v>0</v>
      </c>
      <c r="G89" s="12">
        <f>375152</f>
        <v>375152</v>
      </c>
      <c r="H89" s="12">
        <v>246676</v>
      </c>
      <c r="I89" s="12">
        <f t="shared" si="9"/>
        <v>621828</v>
      </c>
      <c r="J89" s="12">
        <v>0</v>
      </c>
      <c r="K89" s="12">
        <v>0</v>
      </c>
      <c r="L89" s="12">
        <v>515200</v>
      </c>
      <c r="M89" s="12">
        <v>117527</v>
      </c>
      <c r="N89" s="12">
        <f t="shared" si="12"/>
        <v>632727</v>
      </c>
      <c r="O89" s="12"/>
      <c r="P89" s="12">
        <f t="shared" si="10"/>
        <v>-10899</v>
      </c>
      <c r="Q89" s="12">
        <f>N89</f>
        <v>632727</v>
      </c>
      <c r="R89" s="12">
        <f t="shared" si="11"/>
        <v>0</v>
      </c>
      <c r="S89" s="11"/>
    </row>
    <row r="90" spans="1:16384" ht="14.1" hidden="1" customHeight="1">
      <c r="A90" s="15">
        <v>83</v>
      </c>
      <c r="B90" s="13" t="s">
        <v>62</v>
      </c>
      <c r="C90" s="14" t="s">
        <v>63</v>
      </c>
      <c r="D90" s="14" t="s">
        <v>63</v>
      </c>
      <c r="E90" s="12">
        <v>154088</v>
      </c>
      <c r="F90" s="12">
        <v>191355</v>
      </c>
      <c r="G90" s="12">
        <v>429181</v>
      </c>
      <c r="H90" s="12">
        <v>313975</v>
      </c>
      <c r="I90" s="12">
        <f t="shared" si="9"/>
        <v>1088599</v>
      </c>
      <c r="J90" s="12">
        <v>152828</v>
      </c>
      <c r="K90" s="12">
        <v>200568</v>
      </c>
      <c r="L90" s="12">
        <f>448292</f>
        <v>448292</v>
      </c>
      <c r="M90" s="12">
        <v>355076</v>
      </c>
      <c r="N90" s="12">
        <f t="shared" si="12"/>
        <v>1156764</v>
      </c>
      <c r="O90" s="12">
        <v>0</v>
      </c>
      <c r="P90" s="12">
        <f t="shared" si="10"/>
        <v>-68165</v>
      </c>
      <c r="Q90" s="12">
        <f>N90</f>
        <v>1156764</v>
      </c>
      <c r="R90" s="12">
        <f t="shared" si="11"/>
        <v>0</v>
      </c>
      <c r="S90" s="11"/>
    </row>
    <row r="91" spans="1:16384" ht="14.1" hidden="1" customHeight="1">
      <c r="A91" s="15">
        <v>84</v>
      </c>
      <c r="B91" s="13" t="s">
        <v>62</v>
      </c>
      <c r="C91" s="14" t="s">
        <v>156</v>
      </c>
      <c r="D91" s="14" t="s">
        <v>156</v>
      </c>
      <c r="E91" s="12">
        <v>0</v>
      </c>
      <c r="F91" s="12">
        <v>0</v>
      </c>
      <c r="G91" s="12">
        <v>278961</v>
      </c>
      <c r="H91" s="12">
        <v>0</v>
      </c>
      <c r="I91" s="12">
        <f t="shared" si="9"/>
        <v>278961</v>
      </c>
      <c r="J91" s="12">
        <v>0</v>
      </c>
      <c r="K91" s="12">
        <v>0</v>
      </c>
      <c r="L91" s="12">
        <v>296014</v>
      </c>
      <c r="M91" s="12">
        <v>0</v>
      </c>
      <c r="N91" s="12">
        <f t="shared" si="12"/>
        <v>296014</v>
      </c>
      <c r="O91" s="12"/>
      <c r="P91" s="12">
        <f t="shared" si="10"/>
        <v>-17053</v>
      </c>
      <c r="Q91" s="12">
        <v>296034</v>
      </c>
      <c r="R91" s="12">
        <f t="shared" si="11"/>
        <v>-20</v>
      </c>
      <c r="S91" s="11"/>
    </row>
    <row r="92" spans="1:16384" ht="14.1" hidden="1" customHeight="1">
      <c r="A92" s="15">
        <v>85</v>
      </c>
      <c r="B92" s="13" t="s">
        <v>204</v>
      </c>
      <c r="C92" s="14" t="s">
        <v>203</v>
      </c>
      <c r="D92" s="14" t="s">
        <v>203</v>
      </c>
      <c r="E92" s="12">
        <v>0</v>
      </c>
      <c r="F92" s="12">
        <v>0</v>
      </c>
      <c r="G92" s="12">
        <v>0</v>
      </c>
      <c r="H92" s="12">
        <v>100000</v>
      </c>
      <c r="I92" s="12">
        <f t="shared" si="9"/>
        <v>100000</v>
      </c>
      <c r="J92" s="12">
        <v>0</v>
      </c>
      <c r="K92" s="12">
        <v>0</v>
      </c>
      <c r="L92" s="12">
        <v>0</v>
      </c>
      <c r="M92" s="12">
        <v>0</v>
      </c>
      <c r="N92" s="12">
        <f t="shared" si="12"/>
        <v>0</v>
      </c>
      <c r="O92" s="12">
        <v>0</v>
      </c>
      <c r="P92" s="12">
        <f t="shared" si="10"/>
        <v>100000</v>
      </c>
      <c r="Q92" s="12">
        <v>0</v>
      </c>
      <c r="R92" s="12">
        <f t="shared" si="11"/>
        <v>0</v>
      </c>
      <c r="S92" s="12"/>
    </row>
    <row r="93" spans="1:16384" ht="14.1" hidden="1" customHeight="1">
      <c r="A93" s="15">
        <v>66</v>
      </c>
      <c r="B93" s="13" t="s">
        <v>64</v>
      </c>
      <c r="C93" s="14" t="s">
        <v>65</v>
      </c>
      <c r="D93" s="14" t="s">
        <v>108</v>
      </c>
      <c r="E93" s="12">
        <f>29106-10000</f>
        <v>19106</v>
      </c>
      <c r="F93" s="12">
        <v>156698</v>
      </c>
      <c r="G93" s="12">
        <v>2092704</v>
      </c>
      <c r="H93" s="12">
        <v>717154</v>
      </c>
      <c r="I93" s="12">
        <f t="shared" si="9"/>
        <v>2985662</v>
      </c>
      <c r="J93" s="12">
        <f>29628-10000</f>
        <v>19628</v>
      </c>
      <c r="K93" s="12">
        <v>226572</v>
      </c>
      <c r="L93" s="12">
        <v>2095445</v>
      </c>
      <c r="M93" s="12">
        <v>883583</v>
      </c>
      <c r="N93" s="12">
        <f t="shared" si="12"/>
        <v>3225228</v>
      </c>
      <c r="O93" s="12">
        <v>0</v>
      </c>
      <c r="P93" s="12">
        <f t="shared" si="10"/>
        <v>-239566</v>
      </c>
      <c r="Q93" s="12">
        <f>2341702+883583</f>
        <v>3225285</v>
      </c>
      <c r="R93" s="12">
        <f t="shared" si="11"/>
        <v>-57</v>
      </c>
      <c r="S93" s="11"/>
    </row>
    <row r="94" spans="1:16384" ht="14.1" hidden="1" customHeight="1">
      <c r="A94" s="15">
        <v>67</v>
      </c>
      <c r="B94" s="13" t="s">
        <v>64</v>
      </c>
      <c r="C94" s="14" t="s">
        <v>148</v>
      </c>
      <c r="D94" s="8" t="s">
        <v>148</v>
      </c>
      <c r="E94" s="12">
        <v>0</v>
      </c>
      <c r="F94" s="12">
        <v>0</v>
      </c>
      <c r="G94" s="12">
        <v>656792</v>
      </c>
      <c r="H94" s="12">
        <v>455607</v>
      </c>
      <c r="I94" s="12">
        <f t="shared" si="9"/>
        <v>1112399</v>
      </c>
      <c r="J94" s="12">
        <v>0</v>
      </c>
      <c r="K94" s="12">
        <v>0</v>
      </c>
      <c r="L94" s="12">
        <v>883154</v>
      </c>
      <c r="M94" s="12">
        <v>560730</v>
      </c>
      <c r="N94" s="12">
        <f t="shared" si="12"/>
        <v>1443884</v>
      </c>
      <c r="O94" s="12"/>
      <c r="P94" s="12">
        <f t="shared" si="10"/>
        <v>-331485</v>
      </c>
      <c r="Q94" s="12">
        <f>N94</f>
        <v>1443884</v>
      </c>
      <c r="R94" s="12">
        <f t="shared" si="11"/>
        <v>0</v>
      </c>
      <c r="S94" s="11"/>
    </row>
    <row r="95" spans="1:16384" ht="14.1" hidden="1" customHeight="1">
      <c r="A95" s="15">
        <v>68</v>
      </c>
      <c r="B95" s="13" t="s">
        <v>64</v>
      </c>
      <c r="C95" s="14" t="s">
        <v>197</v>
      </c>
      <c r="D95" s="14" t="s">
        <v>198</v>
      </c>
      <c r="E95" s="12">
        <v>0</v>
      </c>
      <c r="F95" s="12">
        <v>0</v>
      </c>
      <c r="G95" s="12">
        <v>0</v>
      </c>
      <c r="H95" s="12">
        <v>203166</v>
      </c>
      <c r="I95" s="12">
        <f t="shared" si="9"/>
        <v>203166</v>
      </c>
      <c r="J95" s="12">
        <v>0</v>
      </c>
      <c r="K95" s="12">
        <v>0</v>
      </c>
      <c r="L95" s="12">
        <v>0</v>
      </c>
      <c r="M95" s="12">
        <v>316584</v>
      </c>
      <c r="N95" s="12">
        <f t="shared" si="12"/>
        <v>316584</v>
      </c>
      <c r="O95" s="12">
        <v>0</v>
      </c>
      <c r="P95" s="12">
        <f t="shared" si="10"/>
        <v>-113418</v>
      </c>
      <c r="Q95" s="12">
        <v>316584</v>
      </c>
      <c r="R95" s="12">
        <f t="shared" si="11"/>
        <v>0</v>
      </c>
      <c r="S95" s="12"/>
    </row>
    <row r="96" spans="1:16384" ht="14.1" hidden="1" customHeight="1">
      <c r="A96" s="15">
        <v>69</v>
      </c>
      <c r="B96" s="13" t="s">
        <v>64</v>
      </c>
      <c r="C96" s="14" t="s">
        <v>200</v>
      </c>
      <c r="D96" s="14" t="s">
        <v>108</v>
      </c>
      <c r="E96" s="12">
        <v>0</v>
      </c>
      <c r="F96" s="12">
        <v>0</v>
      </c>
      <c r="G96" s="12">
        <v>0</v>
      </c>
      <c r="H96" s="12">
        <v>60990</v>
      </c>
      <c r="I96" s="12">
        <f t="shared" si="9"/>
        <v>60990</v>
      </c>
      <c r="J96" s="12">
        <v>0</v>
      </c>
      <c r="K96" s="12">
        <v>0</v>
      </c>
      <c r="L96" s="12">
        <v>0</v>
      </c>
      <c r="M96" s="12">
        <v>99000</v>
      </c>
      <c r="N96" s="12">
        <f t="shared" si="12"/>
        <v>99000</v>
      </c>
      <c r="O96" s="12">
        <v>0</v>
      </c>
      <c r="P96" s="12">
        <f t="shared" si="10"/>
        <v>-38010</v>
      </c>
      <c r="Q96" s="12">
        <v>99000</v>
      </c>
      <c r="R96" s="12">
        <f t="shared" si="11"/>
        <v>0</v>
      </c>
      <c r="S96" s="12"/>
    </row>
    <row r="97" spans="1:19" ht="14.1" hidden="1" customHeight="1">
      <c r="A97" s="15">
        <v>70</v>
      </c>
      <c r="B97" s="13" t="s">
        <v>64</v>
      </c>
      <c r="C97" s="14" t="s">
        <v>132</v>
      </c>
      <c r="D97" s="14" t="s">
        <v>132</v>
      </c>
      <c r="E97" s="12">
        <v>0</v>
      </c>
      <c r="F97" s="12">
        <v>0</v>
      </c>
      <c r="G97" s="12">
        <v>668311</v>
      </c>
      <c r="H97" s="12">
        <v>90328</v>
      </c>
      <c r="I97" s="12">
        <f t="shared" si="9"/>
        <v>758639</v>
      </c>
      <c r="J97" s="12">
        <v>0</v>
      </c>
      <c r="K97" s="12">
        <v>0</v>
      </c>
      <c r="L97" s="12">
        <v>678954</v>
      </c>
      <c r="M97" s="12">
        <v>109794</v>
      </c>
      <c r="N97" s="12">
        <f t="shared" si="12"/>
        <v>788748</v>
      </c>
      <c r="O97" s="12">
        <v>0</v>
      </c>
      <c r="P97" s="12">
        <f t="shared" si="10"/>
        <v>-30109</v>
      </c>
      <c r="Q97" s="12">
        <f>N97</f>
        <v>788748</v>
      </c>
      <c r="R97" s="12">
        <f t="shared" si="11"/>
        <v>0</v>
      </c>
      <c r="S97" s="11"/>
    </row>
    <row r="98" spans="1:19" ht="14.1" hidden="1" customHeight="1">
      <c r="A98" s="15">
        <v>71</v>
      </c>
      <c r="B98" s="13" t="s">
        <v>64</v>
      </c>
      <c r="C98" s="14" t="s">
        <v>153</v>
      </c>
      <c r="D98" s="14" t="s">
        <v>154</v>
      </c>
      <c r="E98" s="12">
        <v>0</v>
      </c>
      <c r="F98" s="12">
        <v>0</v>
      </c>
      <c r="G98" s="12">
        <v>152886</v>
      </c>
      <c r="H98" s="12">
        <v>185583</v>
      </c>
      <c r="I98" s="12">
        <f t="shared" si="9"/>
        <v>338469</v>
      </c>
      <c r="J98" s="12">
        <v>0</v>
      </c>
      <c r="K98" s="12">
        <v>0</v>
      </c>
      <c r="L98" s="12">
        <v>288641</v>
      </c>
      <c r="M98" s="12">
        <v>58333</v>
      </c>
      <c r="N98" s="12">
        <f t="shared" si="12"/>
        <v>346974</v>
      </c>
      <c r="O98" s="12"/>
      <c r="P98" s="12">
        <f t="shared" si="10"/>
        <v>-8505</v>
      </c>
      <c r="Q98" s="12">
        <f>N98</f>
        <v>346974</v>
      </c>
      <c r="R98" s="12">
        <f t="shared" si="11"/>
        <v>0</v>
      </c>
      <c r="S98" s="12"/>
    </row>
    <row r="99" spans="1:19" ht="14.1" hidden="1" customHeight="1">
      <c r="A99" s="15">
        <v>72</v>
      </c>
      <c r="B99" s="13" t="s">
        <v>66</v>
      </c>
      <c r="C99" s="14" t="s">
        <v>67</v>
      </c>
      <c r="D99" s="14" t="s">
        <v>67</v>
      </c>
      <c r="E99" s="12">
        <v>181700</v>
      </c>
      <c r="F99" s="12">
        <f>9185904-6950</f>
        <v>9178954</v>
      </c>
      <c r="G99" s="12">
        <v>4634796</v>
      </c>
      <c r="H99" s="12">
        <v>0</v>
      </c>
      <c r="I99" s="12">
        <f t="shared" si="9"/>
        <v>13995450</v>
      </c>
      <c r="J99" s="12">
        <v>0</v>
      </c>
      <c r="K99" s="12">
        <v>0</v>
      </c>
      <c r="L99" s="12">
        <v>5379704</v>
      </c>
      <c r="M99" s="12">
        <v>0</v>
      </c>
      <c r="N99" s="12">
        <v>12830850</v>
      </c>
      <c r="O99" s="12">
        <v>0</v>
      </c>
      <c r="P99" s="12">
        <f t="shared" si="10"/>
        <v>1164600</v>
      </c>
      <c r="Q99" s="12">
        <f>17282308-4451458</f>
        <v>12830850</v>
      </c>
      <c r="R99" s="12">
        <f t="shared" si="11"/>
        <v>0</v>
      </c>
      <c r="S99" s="12"/>
    </row>
    <row r="100" spans="1:19" ht="14.1" hidden="1" customHeight="1">
      <c r="A100" s="15">
        <v>73</v>
      </c>
      <c r="B100" s="13" t="s">
        <v>66</v>
      </c>
      <c r="C100" s="14" t="s">
        <v>131</v>
      </c>
      <c r="D100" s="14" t="s">
        <v>67</v>
      </c>
      <c r="E100" s="12">
        <v>0</v>
      </c>
      <c r="F100" s="12">
        <v>0</v>
      </c>
      <c r="G100" s="12">
        <v>23119873</v>
      </c>
      <c r="H100" s="12">
        <v>8261395</v>
      </c>
      <c r="I100" s="12">
        <f t="shared" si="9"/>
        <v>31381268</v>
      </c>
      <c r="J100" s="12">
        <v>0</v>
      </c>
      <c r="K100" s="12">
        <v>0</v>
      </c>
      <c r="L100" s="12">
        <v>12521064.199999999</v>
      </c>
      <c r="M100" s="12">
        <v>3662604</v>
      </c>
      <c r="N100" s="12">
        <f>SUM(J100:M100)</f>
        <v>16183668.199999999</v>
      </c>
      <c r="O100" s="12">
        <v>0</v>
      </c>
      <c r="P100" s="12">
        <f t="shared" si="10"/>
        <v>15197599.800000001</v>
      </c>
      <c r="Q100" s="12">
        <v>16183668</v>
      </c>
      <c r="R100" s="12">
        <f t="shared" si="11"/>
        <v>0.19999999925494194</v>
      </c>
      <c r="S100" s="11"/>
    </row>
    <row r="101" spans="1:19" ht="14.1" hidden="1" customHeight="1">
      <c r="A101" s="15">
        <v>74</v>
      </c>
      <c r="B101" s="13" t="s">
        <v>66</v>
      </c>
      <c r="C101" s="14" t="s">
        <v>68</v>
      </c>
      <c r="D101" s="14" t="s">
        <v>99</v>
      </c>
      <c r="E101" s="12">
        <v>11834918</v>
      </c>
      <c r="F101" s="12">
        <f>33449947.5-2006000</f>
        <v>31443947.5</v>
      </c>
      <c r="G101" s="12">
        <f>81260025-14100226-5382547</f>
        <v>61777252</v>
      </c>
      <c r="H101" s="12">
        <v>7898012</v>
      </c>
      <c r="I101" s="12">
        <f t="shared" si="9"/>
        <v>112954129.5</v>
      </c>
      <c r="J101" s="12">
        <v>8482425</v>
      </c>
      <c r="K101" s="12">
        <f>30846754-2006000-14100226-5382547</f>
        <v>9357981</v>
      </c>
      <c r="L101" s="12">
        <f>59323409.78+4013647</f>
        <v>63337056.780000001</v>
      </c>
      <c r="M101" s="12">
        <v>0</v>
      </c>
      <c r="N101" s="12">
        <f>SUM(J101:M101)</f>
        <v>81177462.780000001</v>
      </c>
      <c r="O101" s="12">
        <v>0</v>
      </c>
      <c r="P101" s="12">
        <f t="shared" si="10"/>
        <v>31776666.719999999</v>
      </c>
      <c r="Q101" s="12">
        <f>N101</f>
        <v>81177462.780000001</v>
      </c>
      <c r="R101" s="12">
        <f t="shared" si="11"/>
        <v>0</v>
      </c>
      <c r="S101" s="11"/>
    </row>
    <row r="102" spans="1:19" ht="14.1" hidden="1" customHeight="1">
      <c r="A102" s="15">
        <v>75</v>
      </c>
      <c r="B102" s="13" t="s">
        <v>66</v>
      </c>
      <c r="C102" s="14" t="s">
        <v>69</v>
      </c>
      <c r="D102" s="14" t="s">
        <v>69</v>
      </c>
      <c r="E102" s="12">
        <v>14653399</v>
      </c>
      <c r="F102" s="12">
        <f>29925491.5-1410750</f>
        <v>28514741.5</v>
      </c>
      <c r="G102" s="12">
        <f>13369920-2450000</f>
        <v>10919920</v>
      </c>
      <c r="H102" s="12">
        <v>13858</v>
      </c>
      <c r="I102" s="12">
        <f t="shared" si="9"/>
        <v>54101918.5</v>
      </c>
      <c r="J102" s="12">
        <v>10823904</v>
      </c>
      <c r="K102" s="12">
        <f>27940147.8-1410750</f>
        <v>26529397.800000001</v>
      </c>
      <c r="L102" s="12">
        <f>19184758.7-2450000</f>
        <v>16734758.699999999</v>
      </c>
      <c r="M102" s="12">
        <v>0</v>
      </c>
      <c r="N102" s="12">
        <f>SUM(J102:L102)</f>
        <v>54088060.5</v>
      </c>
      <c r="O102" s="12">
        <v>0</v>
      </c>
      <c r="P102" s="12">
        <f t="shared" si="10"/>
        <v>13858</v>
      </c>
      <c r="Q102" s="12">
        <v>54087525</v>
      </c>
      <c r="R102" s="12">
        <f t="shared" si="11"/>
        <v>535.5</v>
      </c>
      <c r="S102" s="12"/>
    </row>
    <row r="103" spans="1:19" ht="14.1" hidden="1" customHeight="1">
      <c r="A103" s="15">
        <v>76</v>
      </c>
      <c r="B103" s="13" t="s">
        <v>66</v>
      </c>
      <c r="C103" s="14" t="s">
        <v>135</v>
      </c>
      <c r="D103" s="14" t="s">
        <v>69</v>
      </c>
      <c r="E103" s="12">
        <v>0</v>
      </c>
      <c r="F103" s="12">
        <v>0</v>
      </c>
      <c r="G103" s="12">
        <f>52924801</f>
        <v>52924801</v>
      </c>
      <c r="H103" s="12">
        <v>11352010</v>
      </c>
      <c r="I103" s="12">
        <f t="shared" si="9"/>
        <v>64276811</v>
      </c>
      <c r="J103" s="12">
        <v>0</v>
      </c>
      <c r="K103" s="12">
        <v>0</v>
      </c>
      <c r="L103" s="12">
        <f>42672540.12</f>
        <v>42672540.119999997</v>
      </c>
      <c r="M103" s="12">
        <v>0</v>
      </c>
      <c r="N103" s="12">
        <f t="shared" ref="N103:N109" si="13">SUM(J103:M103)</f>
        <v>42672540.119999997</v>
      </c>
      <c r="O103" s="12">
        <v>0</v>
      </c>
      <c r="P103" s="12">
        <f t="shared" si="10"/>
        <v>21604270.880000003</v>
      </c>
      <c r="Q103" s="12">
        <f>N103</f>
        <v>42672540.119999997</v>
      </c>
      <c r="R103" s="12">
        <f t="shared" si="11"/>
        <v>0</v>
      </c>
      <c r="S103" s="12"/>
    </row>
    <row r="104" spans="1:19" ht="14.1" hidden="1" customHeight="1">
      <c r="A104" s="15">
        <v>77</v>
      </c>
      <c r="B104" s="13" t="s">
        <v>66</v>
      </c>
      <c r="C104" s="14" t="s">
        <v>70</v>
      </c>
      <c r="D104" s="14" t="s">
        <v>102</v>
      </c>
      <c r="E104" s="12">
        <v>205000</v>
      </c>
      <c r="F104" s="12">
        <v>815930</v>
      </c>
      <c r="G104" s="12">
        <v>0</v>
      </c>
      <c r="H104" s="12">
        <v>0</v>
      </c>
      <c r="I104" s="12">
        <f t="shared" ref="I104:I109" si="14">SUM(E104:H104)</f>
        <v>1020930</v>
      </c>
      <c r="J104" s="12">
        <v>0</v>
      </c>
      <c r="K104" s="12">
        <v>0</v>
      </c>
      <c r="L104" s="12">
        <v>0</v>
      </c>
      <c r="M104" s="12">
        <v>0</v>
      </c>
      <c r="N104" s="12">
        <f t="shared" si="13"/>
        <v>0</v>
      </c>
      <c r="O104" s="12">
        <v>0</v>
      </c>
      <c r="P104" s="12">
        <f t="shared" ref="P104:P109" si="15">I104+O104-N104</f>
        <v>1020930</v>
      </c>
      <c r="Q104" s="12">
        <v>0</v>
      </c>
      <c r="R104" s="12">
        <f t="shared" ref="R104:R109" si="16">N104-Q104</f>
        <v>0</v>
      </c>
      <c r="S104" s="12"/>
    </row>
    <row r="105" spans="1:19" s="21" customFormat="1" ht="14.1" hidden="1" customHeight="1">
      <c r="A105" s="31">
        <v>78</v>
      </c>
      <c r="B105" s="32" t="s">
        <v>139</v>
      </c>
      <c r="C105" s="33" t="s">
        <v>141</v>
      </c>
      <c r="D105" s="33" t="s">
        <v>140</v>
      </c>
      <c r="E105" s="20">
        <v>0</v>
      </c>
      <c r="F105" s="20">
        <v>0</v>
      </c>
      <c r="G105" s="20">
        <v>84804</v>
      </c>
      <c r="H105" s="20">
        <v>449901</v>
      </c>
      <c r="I105" s="20">
        <f t="shared" si="14"/>
        <v>534705</v>
      </c>
      <c r="J105" s="20">
        <v>0</v>
      </c>
      <c r="K105" s="20">
        <v>0</v>
      </c>
      <c r="L105" s="20">
        <v>90100</v>
      </c>
      <c r="M105" s="20">
        <v>494739</v>
      </c>
      <c r="N105" s="20">
        <f t="shared" si="13"/>
        <v>584839</v>
      </c>
      <c r="O105" s="20">
        <v>0</v>
      </c>
      <c r="P105" s="20">
        <f t="shared" si="15"/>
        <v>-50134</v>
      </c>
      <c r="Q105" s="20">
        <v>603839</v>
      </c>
      <c r="R105" s="20">
        <f t="shared" si="16"/>
        <v>-19000</v>
      </c>
      <c r="S105" s="34" t="s">
        <v>205</v>
      </c>
    </row>
    <row r="106" spans="1:19" s="21" customFormat="1" ht="14.1" hidden="1" customHeight="1">
      <c r="A106" s="31">
        <v>79</v>
      </c>
      <c r="B106" s="32" t="s">
        <v>72</v>
      </c>
      <c r="C106" s="33" t="s">
        <v>192</v>
      </c>
      <c r="D106" s="33" t="s">
        <v>192</v>
      </c>
      <c r="E106" s="20">
        <v>0</v>
      </c>
      <c r="F106" s="20">
        <v>0</v>
      </c>
      <c r="G106" s="20">
        <v>0</v>
      </c>
      <c r="H106" s="20">
        <v>373456</v>
      </c>
      <c r="I106" s="20">
        <f t="shared" si="14"/>
        <v>373456</v>
      </c>
      <c r="J106" s="20">
        <v>0</v>
      </c>
      <c r="K106" s="20">
        <v>0</v>
      </c>
      <c r="L106" s="20">
        <v>0</v>
      </c>
      <c r="M106" s="20">
        <v>461764</v>
      </c>
      <c r="N106" s="20">
        <f t="shared" si="13"/>
        <v>461764</v>
      </c>
      <c r="O106" s="20">
        <v>0</v>
      </c>
      <c r="P106" s="20">
        <f t="shared" si="15"/>
        <v>-88308</v>
      </c>
      <c r="Q106" s="20">
        <v>461765</v>
      </c>
      <c r="R106" s="20">
        <f t="shared" si="16"/>
        <v>-1</v>
      </c>
      <c r="S106" s="20"/>
    </row>
    <row r="107" spans="1:19" s="21" customFormat="1" ht="14.1" hidden="1" customHeight="1">
      <c r="A107" s="31">
        <v>80</v>
      </c>
      <c r="B107" s="32" t="s">
        <v>72</v>
      </c>
      <c r="C107" s="33" t="s">
        <v>144</v>
      </c>
      <c r="D107" s="33" t="s">
        <v>144</v>
      </c>
      <c r="E107" s="20">
        <v>0</v>
      </c>
      <c r="F107" s="20">
        <v>0</v>
      </c>
      <c r="G107" s="20">
        <v>22225</v>
      </c>
      <c r="H107" s="20">
        <v>0</v>
      </c>
      <c r="I107" s="20">
        <f t="shared" si="14"/>
        <v>22225</v>
      </c>
      <c r="J107" s="20">
        <v>0</v>
      </c>
      <c r="K107" s="20">
        <v>0</v>
      </c>
      <c r="L107" s="20">
        <v>22500</v>
      </c>
      <c r="M107" s="20">
        <v>0</v>
      </c>
      <c r="N107" s="20">
        <f t="shared" si="13"/>
        <v>22500</v>
      </c>
      <c r="O107" s="20">
        <v>0</v>
      </c>
      <c r="P107" s="20">
        <f t="shared" si="15"/>
        <v>-275</v>
      </c>
      <c r="Q107" s="20">
        <v>22500</v>
      </c>
      <c r="R107" s="20">
        <f t="shared" si="16"/>
        <v>0</v>
      </c>
      <c r="S107" s="20"/>
    </row>
    <row r="108" spans="1:19" ht="14.1" hidden="1" customHeight="1">
      <c r="A108" s="15">
        <v>81</v>
      </c>
      <c r="B108" s="13" t="s">
        <v>72</v>
      </c>
      <c r="C108" s="14" t="s">
        <v>196</v>
      </c>
      <c r="D108" s="14" t="s">
        <v>196</v>
      </c>
      <c r="E108" s="12">
        <v>0</v>
      </c>
      <c r="F108" s="12">
        <v>0</v>
      </c>
      <c r="G108" s="12">
        <v>0</v>
      </c>
      <c r="H108" s="12">
        <v>31435</v>
      </c>
      <c r="I108" s="12">
        <f t="shared" si="14"/>
        <v>31435</v>
      </c>
      <c r="J108" s="12">
        <v>0</v>
      </c>
      <c r="K108" s="12">
        <v>0</v>
      </c>
      <c r="L108" s="12">
        <v>0</v>
      </c>
      <c r="M108" s="12">
        <v>43544</v>
      </c>
      <c r="N108" s="12">
        <f t="shared" si="13"/>
        <v>43544</v>
      </c>
      <c r="O108" s="12">
        <v>0</v>
      </c>
      <c r="P108" s="12">
        <f t="shared" si="15"/>
        <v>-12109</v>
      </c>
      <c r="Q108" s="12">
        <v>43544</v>
      </c>
      <c r="R108" s="12">
        <f t="shared" si="16"/>
        <v>0</v>
      </c>
      <c r="S108" s="12"/>
    </row>
    <row r="109" spans="1:19" ht="14.1" hidden="1" customHeight="1">
      <c r="A109" s="15">
        <v>82</v>
      </c>
      <c r="B109" s="13" t="s">
        <v>72</v>
      </c>
      <c r="C109" s="14" t="s">
        <v>73</v>
      </c>
      <c r="D109" s="14" t="s">
        <v>92</v>
      </c>
      <c r="E109" s="12">
        <v>141652</v>
      </c>
      <c r="F109" s="12">
        <f>37132-1831</f>
        <v>35301</v>
      </c>
      <c r="G109" s="12">
        <v>91331</v>
      </c>
      <c r="H109" s="12">
        <v>124028</v>
      </c>
      <c r="I109" s="12">
        <f t="shared" si="14"/>
        <v>392312</v>
      </c>
      <c r="J109" s="12">
        <v>142055</v>
      </c>
      <c r="K109" s="12">
        <f>47551-1831</f>
        <v>45720</v>
      </c>
      <c r="L109" s="12">
        <v>132961</v>
      </c>
      <c r="M109" s="12">
        <v>102724</v>
      </c>
      <c r="N109" s="12">
        <f t="shared" si="13"/>
        <v>423460</v>
      </c>
      <c r="O109" s="12">
        <v>0</v>
      </c>
      <c r="P109" s="12">
        <f t="shared" si="15"/>
        <v>-31148</v>
      </c>
      <c r="Q109" s="12">
        <f>N109</f>
        <v>423460</v>
      </c>
      <c r="R109" s="12">
        <f t="shared" si="16"/>
        <v>0</v>
      </c>
      <c r="S109" s="12"/>
    </row>
    <row r="110" spans="1:19" s="21" customFormat="1" ht="14.1" hidden="1" customHeight="1">
      <c r="A110" s="31">
        <v>83</v>
      </c>
      <c r="B110" s="32" t="s">
        <v>32</v>
      </c>
      <c r="C110" s="33" t="s">
        <v>206</v>
      </c>
      <c r="D110" s="33" t="s">
        <v>206</v>
      </c>
      <c r="E110" s="20">
        <v>0</v>
      </c>
      <c r="F110" s="20">
        <v>0</v>
      </c>
      <c r="G110" s="20">
        <v>0</v>
      </c>
      <c r="H110" s="20">
        <v>170203</v>
      </c>
      <c r="I110" s="20">
        <f>SUM(E110:H110)</f>
        <v>170203</v>
      </c>
      <c r="J110" s="20">
        <v>0</v>
      </c>
      <c r="K110" s="20">
        <v>0</v>
      </c>
      <c r="L110" s="20">
        <v>0</v>
      </c>
      <c r="M110" s="20">
        <f>220345</f>
        <v>220345</v>
      </c>
      <c r="N110" s="20">
        <f>SUM(J110:M110)</f>
        <v>220345</v>
      </c>
      <c r="O110" s="20">
        <v>0</v>
      </c>
      <c r="P110" s="20">
        <f t="shared" ref="P110:P113" si="17">I110+O110-N110</f>
        <v>-50142</v>
      </c>
      <c r="Q110" s="20">
        <f>33752+29918+156675</f>
        <v>220345</v>
      </c>
      <c r="R110" s="20">
        <f t="shared" ref="R110:R113" si="18">N110-Q110</f>
        <v>0</v>
      </c>
      <c r="S110" s="20"/>
    </row>
    <row r="111" spans="1:19" ht="14.1" hidden="1" customHeight="1">
      <c r="A111" s="15">
        <v>84</v>
      </c>
      <c r="B111" s="13" t="s">
        <v>62</v>
      </c>
      <c r="C111" s="14" t="s">
        <v>195</v>
      </c>
      <c r="D111" s="14"/>
      <c r="E111" s="12">
        <v>0</v>
      </c>
      <c r="F111" s="12">
        <v>0</v>
      </c>
      <c r="G111" s="12">
        <v>0</v>
      </c>
      <c r="H111" s="12"/>
      <c r="I111" s="12">
        <f t="shared" ref="I110:I113" si="19">SUM(E111:G111)</f>
        <v>0</v>
      </c>
      <c r="J111" s="12">
        <v>0</v>
      </c>
      <c r="K111" s="12">
        <v>0</v>
      </c>
      <c r="L111" s="12">
        <v>0</v>
      </c>
      <c r="M111" s="12"/>
      <c r="N111" s="12">
        <f>SUM(J111:L111)</f>
        <v>0</v>
      </c>
      <c r="O111" s="12">
        <v>0</v>
      </c>
      <c r="P111" s="12">
        <f t="shared" si="17"/>
        <v>0</v>
      </c>
      <c r="Q111" s="12">
        <v>0</v>
      </c>
      <c r="R111" s="12">
        <f t="shared" si="18"/>
        <v>0</v>
      </c>
      <c r="S111" s="12"/>
    </row>
    <row r="112" spans="1:19" ht="14.1" hidden="1" customHeight="1">
      <c r="A112" s="15"/>
      <c r="B112" s="13"/>
      <c r="C112" s="14"/>
      <c r="D112" s="14"/>
      <c r="E112" s="12">
        <v>0</v>
      </c>
      <c r="F112" s="12">
        <v>0</v>
      </c>
      <c r="G112" s="12">
        <v>0</v>
      </c>
      <c r="H112" s="12"/>
      <c r="I112" s="12">
        <f t="shared" si="19"/>
        <v>0</v>
      </c>
      <c r="J112" s="12">
        <v>0</v>
      </c>
      <c r="K112" s="12">
        <v>0</v>
      </c>
      <c r="L112" s="12">
        <v>0</v>
      </c>
      <c r="M112" s="12"/>
      <c r="N112" s="12">
        <f>SUM(J112:L112)</f>
        <v>0</v>
      </c>
      <c r="O112" s="12">
        <v>0</v>
      </c>
      <c r="P112" s="12">
        <f t="shared" si="17"/>
        <v>0</v>
      </c>
      <c r="Q112" s="12">
        <v>0</v>
      </c>
      <c r="R112" s="12">
        <f t="shared" si="18"/>
        <v>0</v>
      </c>
      <c r="S112" s="12"/>
    </row>
    <row r="113" spans="1:19" ht="14.1" hidden="1" customHeight="1">
      <c r="B113" s="13"/>
      <c r="C113" s="14"/>
      <c r="D113" s="14"/>
      <c r="E113" s="12">
        <v>0</v>
      </c>
      <c r="F113" s="12">
        <v>0</v>
      </c>
      <c r="G113" s="12">
        <v>0</v>
      </c>
      <c r="H113" s="12"/>
      <c r="I113" s="12">
        <f t="shared" si="19"/>
        <v>0</v>
      </c>
      <c r="J113" s="12">
        <v>0</v>
      </c>
      <c r="K113" s="12">
        <v>0</v>
      </c>
      <c r="L113" s="12">
        <v>0</v>
      </c>
      <c r="M113" s="12"/>
      <c r="N113" s="12">
        <f>SUM(J113:L113)</f>
        <v>0</v>
      </c>
      <c r="O113" s="12">
        <v>0</v>
      </c>
      <c r="P113" s="12">
        <f t="shared" si="17"/>
        <v>0</v>
      </c>
      <c r="Q113" s="12">
        <v>0</v>
      </c>
      <c r="R113" s="12">
        <f t="shared" si="18"/>
        <v>0</v>
      </c>
      <c r="S113" s="12"/>
    </row>
    <row r="114" spans="1:19" s="9" customFormat="1" ht="15" hidden="1" customHeight="1" thickBot="1">
      <c r="A114" s="16"/>
      <c r="B114" s="17" t="s">
        <v>75</v>
      </c>
      <c r="C114" s="18"/>
      <c r="D114" s="18" t="s">
        <v>74</v>
      </c>
      <c r="E114" s="19">
        <f t="shared" ref="E114:S114" si="20">SUM(E8:E113)</f>
        <v>34481547</v>
      </c>
      <c r="F114" s="19">
        <f t="shared" si="20"/>
        <v>81594248.069999993</v>
      </c>
      <c r="G114" s="19">
        <f t="shared" si="20"/>
        <v>194052023</v>
      </c>
      <c r="H114" s="19">
        <f t="shared" si="20"/>
        <v>47283461</v>
      </c>
      <c r="I114" s="19">
        <f t="shared" si="20"/>
        <v>357411279.06999999</v>
      </c>
      <c r="J114" s="19">
        <f t="shared" si="20"/>
        <v>21508515</v>
      </c>
      <c r="K114" s="19">
        <f t="shared" si="20"/>
        <v>45642648.799999997</v>
      </c>
      <c r="L114" s="19">
        <f t="shared" si="20"/>
        <v>195703546.81</v>
      </c>
      <c r="M114" s="19">
        <f t="shared" si="20"/>
        <v>20995252.119999997</v>
      </c>
      <c r="N114" s="19">
        <f t="shared" si="20"/>
        <v>291362764.73000002</v>
      </c>
      <c r="O114" s="19">
        <f t="shared" si="20"/>
        <v>0</v>
      </c>
      <c r="P114" s="19">
        <f t="shared" si="20"/>
        <v>66048514.340000004</v>
      </c>
      <c r="Q114" s="19">
        <f t="shared" si="20"/>
        <v>291138389.90999997</v>
      </c>
      <c r="R114" s="19">
        <f t="shared" si="20"/>
        <v>224374.81999999925</v>
      </c>
      <c r="S114" s="19">
        <f t="shared" si="20"/>
        <v>0</v>
      </c>
    </row>
    <row r="115" spans="1:19" ht="20.100000000000001" hidden="1" customHeight="1">
      <c r="D115" s="5"/>
      <c r="O115" s="8"/>
      <c r="P115" s="7">
        <v>65771119.060000002</v>
      </c>
    </row>
    <row r="116" spans="1:19" ht="20.100000000000001" hidden="1" customHeight="1">
      <c r="P116" s="7">
        <f>P114-P115</f>
        <v>277395.28000000119</v>
      </c>
    </row>
    <row r="117" spans="1:19" ht="20.100000000000001" customHeight="1">
      <c r="P117" s="7"/>
    </row>
    <row r="118" spans="1:19" ht="20.100000000000001" customHeight="1">
      <c r="P118" s="7"/>
    </row>
    <row r="119" spans="1:19" ht="20.100000000000001" customHeight="1">
      <c r="K119" s="8">
        <v>137836</v>
      </c>
      <c r="L119" s="8">
        <v>1889169</v>
      </c>
      <c r="M119" s="8">
        <v>1902750</v>
      </c>
    </row>
    <row r="120" spans="1:19" ht="20.100000000000001" customHeight="1">
      <c r="K120" s="8">
        <f>K71-K119</f>
        <v>24808</v>
      </c>
      <c r="L120" s="8">
        <f>L71-L119</f>
        <v>340050</v>
      </c>
      <c r="M120" s="8">
        <f>M71-M119</f>
        <v>-397521</v>
      </c>
      <c r="O120" s="9"/>
      <c r="Q120" s="28">
        <f>3614401-364858</f>
        <v>3249543</v>
      </c>
    </row>
    <row r="121" spans="1:19" ht="20.100000000000001" customHeight="1">
      <c r="Q121" s="28">
        <f>Q120*18%</f>
        <v>584917.74</v>
      </c>
    </row>
    <row r="122" spans="1:19" ht="20.100000000000001" customHeight="1">
      <c r="P122" s="30"/>
      <c r="Q122" s="5">
        <v>364858</v>
      </c>
    </row>
    <row r="123" spans="1:19" ht="20.100000000000001" customHeight="1">
      <c r="Q123" s="28">
        <f>Q121-Q122</f>
        <v>220059.74</v>
      </c>
    </row>
    <row r="124" spans="1:19" ht="20.100000000000001" customHeight="1">
      <c r="Q124" s="28">
        <f>Q123-R71</f>
        <v>-62631.260000000009</v>
      </c>
    </row>
  </sheetData>
  <autoFilter ref="A7:S116">
    <filterColumn colId="2">
      <filters>
        <filter val="G Sunitha"/>
      </filters>
    </filterColumn>
  </autoFilter>
  <sortState ref="B8:S109">
    <sortCondition ref="B8:B109"/>
    <sortCondition ref="C8:C109"/>
    <sortCondition ref="D8:D109"/>
  </sortState>
  <printOptions gridLines="1"/>
  <pageMargins left="0.39370078740157483" right="0.19685039370078741" top="0.78740157480314965" bottom="0.59055118110236227" header="0.51181102362204722" footer="0.31496062992125984"/>
  <pageSetup paperSize="9" scale="57" fitToHeight="2" orientation="landscape" r:id="rId1"/>
  <headerFooter alignWithMargins="0">
    <oddHeader>&amp;L&amp;F</oddHead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ON AC-31032022</vt:lpstr>
      <vt:lpstr>WO-07112022</vt:lpstr>
      <vt:lpstr>ON AC-07112022</vt:lpstr>
      <vt:lpstr>'ON AC-07112022'!Print_Titles</vt:lpstr>
      <vt:lpstr>'ON AC-31032022'!Print_Titles</vt:lpstr>
      <vt:lpstr>'WO-07112022'!Print_Titles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rajyalakshmi</dc:creator>
  <cp:lastModifiedBy>rajyalakshmi</cp:lastModifiedBy>
  <cp:lastPrinted>2022-11-07T07:53:05Z</cp:lastPrinted>
  <dcterms:created xsi:type="dcterms:W3CDTF">2020-07-30T06:50:00Z</dcterms:created>
  <dcterms:modified xsi:type="dcterms:W3CDTF">2022-11-07T12:45:08Z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1033-11.2.0.9453</vt:lpwstr>
  </property>
</Properties>
</file>