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15"/>
  </bookViews>
  <sheets>
    <sheet name="Jan-23" sheetId="1" r:id="rId1"/>
  </sheets>
  <externalReferences>
    <externalReference r:id="rId2"/>
    <externalReference r:id="rId3"/>
  </externalReferences>
  <definedNames>
    <definedName name="LstDedSection">[1]Master!$E$2:$E$16</definedName>
  </definedNames>
  <calcPr calcId="144525"/>
</workbook>
</file>

<file path=xl/sharedStrings.xml><?xml version="1.0" encoding="utf-8"?>
<sst xmlns="http://schemas.openxmlformats.org/spreadsheetml/2006/main" count="62" uniqueCount="41">
  <si>
    <t>TDS STATEMENT FOR THE MONTH OF JAN-2023</t>
  </si>
  <si>
    <t>SL.No</t>
  </si>
  <si>
    <t>Particulars</t>
  </si>
  <si>
    <t>Percentage</t>
  </si>
  <si>
    <t>Amount</t>
  </si>
  <si>
    <t>TDS</t>
  </si>
  <si>
    <t>Section</t>
  </si>
  <si>
    <t>Contractors 194C</t>
  </si>
  <si>
    <t>CONT-Shaik Ameer Ali on A/c</t>
  </si>
  <si>
    <t>CONT- Radhakrishna. Y on A/c</t>
  </si>
  <si>
    <t>CONT-Ram Milan-Carpenter On A/c</t>
  </si>
  <si>
    <t>CONT- Yelliah Orsu on A/c</t>
  </si>
  <si>
    <t>DW- Shaik Moiz  Departmental Work</t>
  </si>
  <si>
    <t>CONT- Shaik Moiz on A/c</t>
  </si>
  <si>
    <t>DW - Radhakrishna Dept Wages</t>
  </si>
  <si>
    <t>DW- Tari Syam Departmental</t>
  </si>
  <si>
    <t>DW- Shaik  Ameer Ali</t>
  </si>
  <si>
    <t>DW- D. Balu - Departmental Wages</t>
  </si>
  <si>
    <t>DW-Ram Milan- Carpenter</t>
  </si>
  <si>
    <t>CONT- Tari Syam on A/c</t>
  </si>
  <si>
    <t>DW- Sk Zameeruddin Dept Wages</t>
  </si>
  <si>
    <t xml:space="preserve"> Total</t>
  </si>
  <si>
    <t>EUC-K. Ravi Hire Charges on Equip</t>
  </si>
  <si>
    <t>CONT- Ashok Constructions A/c</t>
  </si>
  <si>
    <t>SUP-V Green Media Pvt. Ltd.</t>
  </si>
  <si>
    <t>SP-SmatBot</t>
  </si>
  <si>
    <t>Summit Sales LLP Logisitcs</t>
  </si>
  <si>
    <t>Total</t>
  </si>
  <si>
    <t>Professional 194J 10%</t>
  </si>
  <si>
    <t>R S Bajaj Associates</t>
  </si>
  <si>
    <t>Summit Sales LLP Common Expenses</t>
  </si>
  <si>
    <t>Hiregange Associates LLP</t>
  </si>
  <si>
    <t>Rent 194I @10%</t>
  </si>
  <si>
    <t>Modi Consultancy Services</t>
  </si>
  <si>
    <t>Rent 194A@10%</t>
  </si>
  <si>
    <t>Soham modi</t>
  </si>
  <si>
    <t>Commission 194H @ 5%</t>
  </si>
  <si>
    <t>EMP-Harika</t>
  </si>
  <si>
    <t>EMP-Anand Kumar Nehta</t>
  </si>
  <si>
    <t>EMP-Anand Kishore</t>
  </si>
  <si>
    <t>Sub Total</t>
  </si>
</sst>
</file>

<file path=xl/styles.xml><?xml version="1.0" encoding="utf-8"?>
<styleSheet xmlns="http://schemas.openxmlformats.org/spreadsheetml/2006/main">
  <numFmts count="8">
    <numFmt numFmtId="176" formatCode="_ &quot;₹&quot;* #,##0_ ;_ &quot;₹&quot;* \-#,##0_ ;_ &quot;₹&quot;* &quot;-&quot;_ ;_ @_ "/>
    <numFmt numFmtId="177" formatCode="0.00_ "/>
    <numFmt numFmtId="178" formatCode="_ &quot;₹&quot;* #,##0.00_ ;_ &quot;₹&quot;* \-#,##0.00_ ;_ &quot;₹&quot;* &quot;-&quot;??_ ;_ @_ "/>
    <numFmt numFmtId="179" formatCode="_ * #,##0_ ;_ * \-#,##0_ ;_ * &quot;-&quot;??_ ;_ @_ "/>
    <numFmt numFmtId="180" formatCode="_ * #,##0.00_ ;_ * \-#,##0.00_ ;_ * &quot;-&quot;??_ ;_ @_ "/>
    <numFmt numFmtId="181" formatCode="_(* #,##0_);_(* \(#,##0\);_(* &quot;-&quot;??_);_(@_)"/>
    <numFmt numFmtId="182" formatCode="_ * #,##0_ ;_ * \-#,##0_ ;_ * &quot;-&quot;_ ;_ @_ "/>
    <numFmt numFmtId="183" formatCode="&quot;&quot;0.00"/>
  </numFmts>
  <fonts count="29">
    <font>
      <sz val="11"/>
      <color theme="1"/>
      <name val="Calibri"/>
      <charset val="134"/>
      <scheme val="minor"/>
    </font>
    <font>
      <sz val="10.5"/>
      <color theme="1"/>
      <name val="Times New Roman"/>
      <charset val="134"/>
    </font>
    <font>
      <b/>
      <sz val="10.5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9"/>
      <color theme="1"/>
      <name val="Arial"/>
      <charset val="134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12" fillId="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" borderId="7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180" fontId="0" fillId="0" borderId="0" applyFont="0" applyFill="0" applyBorder="0" applyAlignment="0" applyProtection="0"/>
    <xf numFmtId="0" fontId="20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181" fontId="1" fillId="0" borderId="1" xfId="2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181" fontId="2" fillId="0" borderId="1" xfId="2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3" fillId="0" borderId="1" xfId="0" applyFont="1" applyBorder="1" applyAlignment="1"/>
    <xf numFmtId="9" fontId="1" fillId="0" borderId="1" xfId="0" applyNumberFormat="1" applyFont="1" applyBorder="1" applyAlignment="1">
      <alignment horizontal="center"/>
    </xf>
    <xf numFmtId="0" fontId="0" fillId="0" borderId="2" xfId="0" applyBorder="1" applyAlignment="1"/>
    <xf numFmtId="179" fontId="4" fillId="0" borderId="1" xfId="2" applyNumberFormat="1" applyFont="1" applyBorder="1" applyAlignment="1">
      <alignment horizontal="right"/>
    </xf>
    <xf numFmtId="0" fontId="0" fillId="0" borderId="3" xfId="0" applyBorder="1" applyAlignment="1"/>
    <xf numFmtId="49" fontId="5" fillId="0" borderId="1" xfId="0" applyNumberFormat="1" applyFont="1" applyBorder="1" applyAlignment="1"/>
    <xf numFmtId="9" fontId="5" fillId="0" borderId="1" xfId="0" applyNumberFormat="1" applyFont="1" applyBorder="1" applyAlignment="1">
      <alignment horizontal="center"/>
    </xf>
    <xf numFmtId="179" fontId="5" fillId="0" borderId="1" xfId="2" applyNumberFormat="1" applyFont="1" applyBorder="1" applyAlignment="1">
      <alignment horizontal="right"/>
    </xf>
    <xf numFmtId="18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/>
    <xf numFmtId="179" fontId="0" fillId="0" borderId="0" xfId="0" applyNumberFormat="1" applyAlignment="1"/>
    <xf numFmtId="0" fontId="6" fillId="0" borderId="1" xfId="0" applyFont="1" applyBorder="1" applyAlignment="1">
      <alignment horizontal="right"/>
    </xf>
    <xf numFmtId="179" fontId="6" fillId="0" borderId="1" xfId="0" applyNumberFormat="1" applyFont="1" applyBorder="1" applyAlignment="1"/>
    <xf numFmtId="0" fontId="0" fillId="0" borderId="1" xfId="0" applyBorder="1" applyAlignment="1"/>
    <xf numFmtId="9" fontId="1" fillId="0" borderId="1" xfId="6" applyFont="1" applyFill="1" applyBorder="1" applyAlignment="1">
      <alignment horizontal="center"/>
    </xf>
    <xf numFmtId="179" fontId="5" fillId="0" borderId="1" xfId="2" applyNumberFormat="1" applyFont="1" applyBorder="1" applyAlignment="1"/>
    <xf numFmtId="177" fontId="5" fillId="0" borderId="1" xfId="0" applyNumberFormat="1" applyFont="1" applyBorder="1" applyAlignment="1"/>
    <xf numFmtId="49" fontId="7" fillId="0" borderId="1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179" fontId="6" fillId="0" borderId="4" xfId="2" applyNumberFormat="1" applyFont="1" applyBorder="1" applyAlignment="1"/>
    <xf numFmtId="179" fontId="7" fillId="0" borderId="4" xfId="29" applyNumberFormat="1" applyFont="1" applyBorder="1" applyAlignment="1">
      <alignment horizontal="right"/>
    </xf>
    <xf numFmtId="49" fontId="4" fillId="0" borderId="1" xfId="0" applyNumberFormat="1" applyFont="1" applyBorder="1" applyAlignment="1"/>
    <xf numFmtId="0" fontId="0" fillId="0" borderId="5" xfId="0" applyBorder="1" applyAlignment="1">
      <alignment horizontal="center"/>
    </xf>
    <xf numFmtId="0" fontId="0" fillId="0" borderId="5" xfId="0" applyBorder="1" applyAlignment="1"/>
    <xf numFmtId="0" fontId="0" fillId="0" borderId="5" xfId="0" applyFont="1" applyBorder="1" applyAlignment="1"/>
    <xf numFmtId="179" fontId="4" fillId="0" borderId="5" xfId="29" applyNumberFormat="1" applyFont="1" applyBorder="1" applyAlignment="1">
      <alignment horizontal="right"/>
    </xf>
    <xf numFmtId="0" fontId="0" fillId="0" borderId="1" xfId="0" applyFont="1" applyBorder="1" applyAlignment="1"/>
    <xf numFmtId="49" fontId="7" fillId="0" borderId="0" xfId="0" applyNumberFormat="1" applyFont="1" applyAlignment="1">
      <alignment horizontal="right"/>
    </xf>
    <xf numFmtId="9" fontId="0" fillId="0" borderId="4" xfId="0" applyNumberFormat="1" applyBorder="1" applyAlignment="1">
      <alignment horizontal="center"/>
    </xf>
    <xf numFmtId="179" fontId="3" fillId="0" borderId="4" xfId="2" applyNumberFormat="1" applyFont="1" applyBorder="1" applyAlignment="1"/>
    <xf numFmtId="0" fontId="0" fillId="0" borderId="4" xfId="0" applyBorder="1" applyAlignment="1"/>
    <xf numFmtId="0" fontId="8" fillId="0" borderId="1" xfId="0" applyFont="1" applyBorder="1" applyAlignment="1"/>
    <xf numFmtId="9" fontId="0" fillId="0" borderId="5" xfId="0" applyNumberFormat="1" applyBorder="1" applyAlignment="1">
      <alignment horizontal="center"/>
    </xf>
    <xf numFmtId="179" fontId="3" fillId="0" borderId="5" xfId="2" applyNumberFormat="1" applyFont="1" applyBorder="1" applyAlignment="1"/>
    <xf numFmtId="9" fontId="0" fillId="0" borderId="1" xfId="0" applyNumberFormat="1" applyBorder="1" applyAlignment="1">
      <alignment horizontal="center"/>
    </xf>
    <xf numFmtId="179" fontId="3" fillId="0" borderId="1" xfId="2" applyNumberFormat="1" applyFont="1" applyBorder="1" applyAlignment="1"/>
    <xf numFmtId="179" fontId="9" fillId="0" borderId="1" xfId="2" applyNumberFormat="1" applyFont="1" applyBorder="1" applyAlignment="1"/>
    <xf numFmtId="0" fontId="5" fillId="0" borderId="0" xfId="0" applyFont="1" applyAlignment="1"/>
    <xf numFmtId="179" fontId="8" fillId="0" borderId="1" xfId="2" applyNumberFormat="1" applyFont="1" applyBorder="1" applyAlignment="1"/>
    <xf numFmtId="0" fontId="0" fillId="0" borderId="4" xfId="0" applyBorder="1" applyAlignment="1">
      <alignment horizontal="center"/>
    </xf>
    <xf numFmtId="179" fontId="6" fillId="0" borderId="4" xfId="0" applyNumberFormat="1" applyFont="1" applyBorder="1" applyAlignment="1"/>
    <xf numFmtId="0" fontId="5" fillId="0" borderId="1" xfId="0" applyFont="1" applyBorder="1"/>
    <xf numFmtId="179" fontId="5" fillId="0" borderId="1" xfId="2" applyNumberFormat="1" applyFont="1" applyBorder="1"/>
    <xf numFmtId="183" fontId="5" fillId="0" borderId="1" xfId="0" applyNumberFormat="1" applyFont="1" applyBorder="1" applyAlignment="1">
      <alignment horizontal="right" vertical="top"/>
    </xf>
    <xf numFmtId="183" fontId="4" fillId="0" borderId="1" xfId="0" applyNumberFormat="1" applyFont="1" applyBorder="1" applyAlignment="1">
      <alignment horizontal="right"/>
    </xf>
    <xf numFmtId="9" fontId="6" fillId="0" borderId="4" xfId="0" applyNumberFormat="1" applyFont="1" applyBorder="1" applyAlignment="1">
      <alignment horizontal="center"/>
    </xf>
    <xf numFmtId="179" fontId="8" fillId="0" borderId="5" xfId="2" applyNumberFormat="1" applyFont="1" applyBorder="1" applyAlignment="1"/>
    <xf numFmtId="183" fontId="4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179" fontId="6" fillId="0" borderId="6" xfId="0" applyNumberFormat="1" applyFont="1" applyBorder="1" applyAlignment="1"/>
    <xf numFmtId="0" fontId="6" fillId="0" borderId="6" xfId="0" applyFont="1" applyBorder="1" applyAlignment="1"/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Comma 6" xfId="29"/>
    <cellStyle name="Bad" xfId="30" builtinId="27"/>
    <cellStyle name="Neutral" xfId="31" builtinId="28"/>
    <cellStyle name="Accent1" xfId="32" builtinId="29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92.168.0.9\Users\lavanya\AppData\Local\Microsoft\Windows\INetCache\Content.Outlook\AAFCO0OZ\NE 26Q3  Oct-19 to Dec-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emp\Desktop\Rukmini\Modi%20Realty%20Miryalaguda\AGH%20TDS\AGH%20miryalaguda%20TDS%20Work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pecial_Notes"/>
      <sheetName val="Deductor Details"/>
      <sheetName val="Challan Details"/>
      <sheetName val="Annexure I"/>
      <sheetName val="Master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PRIL-22"/>
      <sheetName val="May-22"/>
      <sheetName val="june-22"/>
      <sheetName val="july-22"/>
      <sheetName val="Aug-22"/>
      <sheetName val="Sept-22"/>
      <sheetName val="Octob-22"/>
      <sheetName val="Nov-22"/>
      <sheetName val="Dec-22"/>
      <sheetName val="Jan-23"/>
      <sheetName val="oct-22"/>
      <sheetName val="book tds"/>
    </sheetNames>
    <sheetDataSet>
      <sheetData sheetId="0"/>
      <sheetData sheetId="1"/>
      <sheetData sheetId="2"/>
      <sheetData sheetId="3"/>
      <sheetData sheetId="4">
        <row r="1">
          <cell r="A1" t="str">
            <v>Modi Realty Miryalaguda LLP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topLeftCell="A47" workbookViewId="0">
      <selection activeCell="D54" sqref="D54"/>
    </sheetView>
  </sheetViews>
  <sheetFormatPr defaultColWidth="9" defaultRowHeight="14.4" outlineLevelCol="7"/>
  <cols>
    <col min="1" max="1" width="9" style="1"/>
    <col min="2" max="2" width="34.5740740740741" style="2" customWidth="1"/>
    <col min="3" max="3" width="10.5555555555556" style="1" customWidth="1"/>
    <col min="4" max="4" width="13.1388888888889" style="2" customWidth="1"/>
    <col min="5" max="5" width="9" style="2" customWidth="1"/>
    <col min="6" max="16384" width="9" style="2"/>
  </cols>
  <sheetData>
    <row r="1" spans="1:6">
      <c r="A1" s="3" t="str">
        <f>'[2]Aug-22'!A1:F1</f>
        <v>Modi Realty Miryalaguda LLP</v>
      </c>
      <c r="B1" s="3"/>
      <c r="C1" s="3"/>
      <c r="D1" s="4"/>
      <c r="E1" s="4"/>
      <c r="F1" s="3"/>
    </row>
    <row r="2" spans="1:6">
      <c r="A2" s="3" t="s">
        <v>0</v>
      </c>
      <c r="B2" s="3"/>
      <c r="C2" s="3"/>
      <c r="D2" s="4"/>
      <c r="E2" s="4"/>
      <c r="F2" s="3"/>
    </row>
    <row r="3" spans="1:6">
      <c r="A3" s="5" t="s">
        <v>1</v>
      </c>
      <c r="B3" s="6" t="s">
        <v>2</v>
      </c>
      <c r="C3" s="5" t="s">
        <v>3</v>
      </c>
      <c r="D3" s="7" t="s">
        <v>4</v>
      </c>
      <c r="E3" s="7" t="s">
        <v>5</v>
      </c>
      <c r="F3" s="6" t="s">
        <v>6</v>
      </c>
    </row>
    <row r="4" spans="1:6">
      <c r="A4" s="8"/>
      <c r="B4" s="9" t="s">
        <v>7</v>
      </c>
      <c r="C4" s="10"/>
      <c r="D4" s="11"/>
      <c r="E4" s="12"/>
      <c r="F4" s="13"/>
    </row>
    <row r="5" spans="1:8">
      <c r="A5" s="8">
        <f t="shared" ref="A5:A28" si="0">A4+1</f>
        <v>1</v>
      </c>
      <c r="B5" s="14" t="s">
        <v>8</v>
      </c>
      <c r="C5" s="15">
        <v>0.01</v>
      </c>
      <c r="D5" s="16">
        <f t="shared" ref="D5:D28" si="1">E5*100</f>
        <v>10000</v>
      </c>
      <c r="E5" s="17">
        <v>100</v>
      </c>
      <c r="F5" s="18"/>
      <c r="G5" s="19"/>
      <c r="H5" s="19"/>
    </row>
    <row r="6" spans="1:8">
      <c r="A6" s="8">
        <f t="shared" si="0"/>
        <v>2</v>
      </c>
      <c r="B6" s="14" t="s">
        <v>9</v>
      </c>
      <c r="C6" s="15">
        <v>0.01</v>
      </c>
      <c r="D6" s="16">
        <f t="shared" si="1"/>
        <v>10000</v>
      </c>
      <c r="E6" s="17">
        <v>100</v>
      </c>
      <c r="F6" s="18"/>
      <c r="G6" s="19"/>
      <c r="H6" s="19"/>
    </row>
    <row r="7" spans="1:8">
      <c r="A7" s="8">
        <f t="shared" si="0"/>
        <v>3</v>
      </c>
      <c r="B7" s="14" t="s">
        <v>10</v>
      </c>
      <c r="C7" s="15">
        <v>0.01</v>
      </c>
      <c r="D7" s="16">
        <f t="shared" si="1"/>
        <v>5000</v>
      </c>
      <c r="E7" s="17">
        <v>50</v>
      </c>
      <c r="F7" s="18"/>
      <c r="G7" s="19"/>
      <c r="H7" s="19"/>
    </row>
    <row r="8" spans="1:8">
      <c r="A8" s="8">
        <f t="shared" si="0"/>
        <v>4</v>
      </c>
      <c r="B8" s="14" t="s">
        <v>11</v>
      </c>
      <c r="C8" s="15">
        <v>0.01</v>
      </c>
      <c r="D8" s="16">
        <f t="shared" si="1"/>
        <v>25000</v>
      </c>
      <c r="E8" s="17">
        <v>250</v>
      </c>
      <c r="F8" s="18"/>
      <c r="G8" s="19"/>
      <c r="H8" s="19"/>
    </row>
    <row r="9" spans="1:8">
      <c r="A9" s="8">
        <f t="shared" si="0"/>
        <v>5</v>
      </c>
      <c r="B9" s="14" t="s">
        <v>12</v>
      </c>
      <c r="C9" s="15">
        <v>0.01</v>
      </c>
      <c r="D9" s="16">
        <f t="shared" si="1"/>
        <v>4200</v>
      </c>
      <c r="E9" s="17">
        <v>42</v>
      </c>
      <c r="F9" s="18"/>
      <c r="G9" s="19"/>
      <c r="H9" s="19"/>
    </row>
    <row r="10" spans="1:8">
      <c r="A10" s="8">
        <f t="shared" si="0"/>
        <v>6</v>
      </c>
      <c r="B10" s="14" t="s">
        <v>12</v>
      </c>
      <c r="C10" s="15">
        <v>0.01</v>
      </c>
      <c r="D10" s="16">
        <f t="shared" si="1"/>
        <v>1400</v>
      </c>
      <c r="E10" s="17">
        <v>14</v>
      </c>
      <c r="F10" s="18"/>
      <c r="G10" s="19"/>
      <c r="H10" s="19"/>
    </row>
    <row r="11" spans="1:8">
      <c r="A11" s="8">
        <f t="shared" si="0"/>
        <v>7</v>
      </c>
      <c r="B11" s="14" t="s">
        <v>13</v>
      </c>
      <c r="C11" s="15">
        <v>0.01</v>
      </c>
      <c r="D11" s="16">
        <f t="shared" si="1"/>
        <v>5000</v>
      </c>
      <c r="E11" s="17">
        <v>50</v>
      </c>
      <c r="F11" s="18"/>
      <c r="G11" s="19"/>
      <c r="H11" s="19"/>
    </row>
    <row r="12" spans="1:8">
      <c r="A12" s="8">
        <f t="shared" si="0"/>
        <v>8</v>
      </c>
      <c r="B12" s="14" t="s">
        <v>14</v>
      </c>
      <c r="C12" s="15">
        <v>0.01</v>
      </c>
      <c r="D12" s="16">
        <f t="shared" si="1"/>
        <v>4400</v>
      </c>
      <c r="E12" s="17">
        <v>44</v>
      </c>
      <c r="F12" s="18"/>
      <c r="G12" s="19"/>
      <c r="H12" s="19"/>
    </row>
    <row r="13" spans="1:8">
      <c r="A13" s="8">
        <f t="shared" si="0"/>
        <v>9</v>
      </c>
      <c r="B13" s="14" t="s">
        <v>14</v>
      </c>
      <c r="C13" s="15">
        <v>0.01</v>
      </c>
      <c r="D13" s="16">
        <f t="shared" si="1"/>
        <v>3850</v>
      </c>
      <c r="E13" s="17">
        <v>38.5</v>
      </c>
      <c r="F13" s="18"/>
      <c r="G13" s="19"/>
      <c r="H13" s="19"/>
    </row>
    <row r="14" spans="1:8">
      <c r="A14" s="8">
        <f t="shared" si="0"/>
        <v>10</v>
      </c>
      <c r="B14" s="14" t="s">
        <v>15</v>
      </c>
      <c r="C14" s="15">
        <v>0.01</v>
      </c>
      <c r="D14" s="16">
        <f t="shared" si="1"/>
        <v>1400</v>
      </c>
      <c r="E14" s="17">
        <v>14</v>
      </c>
      <c r="F14" s="18"/>
      <c r="G14" s="19"/>
      <c r="H14" s="19"/>
    </row>
    <row r="15" spans="1:8">
      <c r="A15" s="8">
        <f t="shared" si="0"/>
        <v>11</v>
      </c>
      <c r="B15" s="14" t="s">
        <v>15</v>
      </c>
      <c r="C15" s="15">
        <v>0.01</v>
      </c>
      <c r="D15" s="16">
        <f t="shared" si="1"/>
        <v>2800</v>
      </c>
      <c r="E15" s="17">
        <v>28</v>
      </c>
      <c r="F15" s="18"/>
      <c r="G15" s="19"/>
      <c r="H15" s="19"/>
    </row>
    <row r="16" spans="1:8">
      <c r="A16" s="8">
        <f t="shared" si="0"/>
        <v>12</v>
      </c>
      <c r="B16" s="14" t="s">
        <v>16</v>
      </c>
      <c r="C16" s="15">
        <v>0.01</v>
      </c>
      <c r="D16" s="16">
        <f t="shared" si="1"/>
        <v>3500</v>
      </c>
      <c r="E16" s="17">
        <v>35</v>
      </c>
      <c r="F16" s="18"/>
      <c r="G16" s="19"/>
      <c r="H16" s="19"/>
    </row>
    <row r="17" spans="1:8">
      <c r="A17" s="8">
        <f t="shared" si="0"/>
        <v>13</v>
      </c>
      <c r="B17" s="14" t="s">
        <v>16</v>
      </c>
      <c r="C17" s="15">
        <v>0.01</v>
      </c>
      <c r="D17" s="16">
        <f t="shared" si="1"/>
        <v>2800</v>
      </c>
      <c r="E17" s="17">
        <v>28</v>
      </c>
      <c r="F17" s="18"/>
      <c r="G17" s="19"/>
      <c r="H17" s="19"/>
    </row>
    <row r="18" spans="1:8">
      <c r="A18" s="8">
        <f t="shared" si="0"/>
        <v>14</v>
      </c>
      <c r="B18" s="14" t="s">
        <v>17</v>
      </c>
      <c r="C18" s="15">
        <v>0.01</v>
      </c>
      <c r="D18" s="16">
        <f t="shared" si="1"/>
        <v>2100</v>
      </c>
      <c r="E18" s="17">
        <v>21</v>
      </c>
      <c r="F18" s="18"/>
      <c r="G18" s="19"/>
      <c r="H18" s="19"/>
    </row>
    <row r="19" spans="1:8">
      <c r="A19" s="8">
        <f t="shared" si="0"/>
        <v>15</v>
      </c>
      <c r="B19" s="14" t="s">
        <v>14</v>
      </c>
      <c r="C19" s="15">
        <v>0.01</v>
      </c>
      <c r="D19" s="16">
        <f t="shared" si="1"/>
        <v>2450</v>
      </c>
      <c r="E19" s="17">
        <v>24.5</v>
      </c>
      <c r="F19" s="18"/>
      <c r="G19" s="19"/>
      <c r="H19" s="19"/>
    </row>
    <row r="20" spans="1:8">
      <c r="A20" s="8">
        <f t="shared" si="0"/>
        <v>16</v>
      </c>
      <c r="B20" s="14" t="s">
        <v>18</v>
      </c>
      <c r="C20" s="15">
        <v>0.01</v>
      </c>
      <c r="D20" s="16">
        <f t="shared" si="1"/>
        <v>2100</v>
      </c>
      <c r="E20" s="17">
        <v>21</v>
      </c>
      <c r="F20" s="18"/>
      <c r="G20" s="19"/>
      <c r="H20" s="19"/>
    </row>
    <row r="21" spans="1:8">
      <c r="A21" s="8">
        <f t="shared" si="0"/>
        <v>17</v>
      </c>
      <c r="B21" s="14" t="s">
        <v>8</v>
      </c>
      <c r="C21" s="15">
        <v>0.01</v>
      </c>
      <c r="D21" s="16">
        <f t="shared" si="1"/>
        <v>10000</v>
      </c>
      <c r="E21" s="17">
        <v>100</v>
      </c>
      <c r="F21" s="18"/>
      <c r="G21" s="19"/>
      <c r="H21" s="19"/>
    </row>
    <row r="22" spans="1:8">
      <c r="A22" s="8">
        <f t="shared" si="0"/>
        <v>18</v>
      </c>
      <c r="B22" s="14" t="s">
        <v>9</v>
      </c>
      <c r="C22" s="15">
        <v>0.01</v>
      </c>
      <c r="D22" s="16">
        <f t="shared" si="1"/>
        <v>10000</v>
      </c>
      <c r="E22" s="17">
        <v>100</v>
      </c>
      <c r="F22" s="18"/>
      <c r="G22" s="19"/>
      <c r="H22" s="19"/>
    </row>
    <row r="23" spans="1:8">
      <c r="A23" s="8">
        <f t="shared" si="0"/>
        <v>19</v>
      </c>
      <c r="B23" s="14" t="s">
        <v>11</v>
      </c>
      <c r="C23" s="15">
        <v>0.01</v>
      </c>
      <c r="D23" s="16">
        <f t="shared" si="1"/>
        <v>10000</v>
      </c>
      <c r="E23" s="17">
        <v>100</v>
      </c>
      <c r="F23" s="18"/>
      <c r="G23" s="19"/>
      <c r="H23" s="19"/>
    </row>
    <row r="24" spans="1:8">
      <c r="A24" s="8">
        <f t="shared" si="0"/>
        <v>20</v>
      </c>
      <c r="B24" s="14" t="s">
        <v>19</v>
      </c>
      <c r="C24" s="15">
        <v>0.01</v>
      </c>
      <c r="D24" s="16">
        <f t="shared" si="1"/>
        <v>2000</v>
      </c>
      <c r="E24" s="17">
        <v>20</v>
      </c>
      <c r="F24" s="18"/>
      <c r="G24" s="19"/>
      <c r="H24" s="19"/>
    </row>
    <row r="25" spans="1:8">
      <c r="A25" s="8">
        <f t="shared" si="0"/>
        <v>21</v>
      </c>
      <c r="B25" s="14" t="s">
        <v>14</v>
      </c>
      <c r="C25" s="15">
        <v>0.01</v>
      </c>
      <c r="D25" s="16">
        <f t="shared" si="1"/>
        <v>4400</v>
      </c>
      <c r="E25" s="17">
        <v>44</v>
      </c>
      <c r="F25" s="18"/>
      <c r="G25" s="19"/>
      <c r="H25" s="19"/>
    </row>
    <row r="26" spans="1:8">
      <c r="A26" s="8">
        <f t="shared" si="0"/>
        <v>22</v>
      </c>
      <c r="B26" s="14" t="s">
        <v>20</v>
      </c>
      <c r="C26" s="15">
        <v>0.01</v>
      </c>
      <c r="D26" s="16">
        <f t="shared" si="1"/>
        <v>4200</v>
      </c>
      <c r="E26" s="17">
        <v>42</v>
      </c>
      <c r="F26" s="18"/>
      <c r="G26" s="19"/>
      <c r="H26" s="19"/>
    </row>
    <row r="27" spans="1:8">
      <c r="A27" s="8">
        <f t="shared" si="0"/>
        <v>23</v>
      </c>
      <c r="B27" s="14" t="s">
        <v>16</v>
      </c>
      <c r="C27" s="15">
        <v>0.01</v>
      </c>
      <c r="D27" s="16">
        <f t="shared" si="1"/>
        <v>2100</v>
      </c>
      <c r="E27" s="17">
        <v>21</v>
      </c>
      <c r="F27" s="18"/>
      <c r="G27" s="19"/>
      <c r="H27" s="19"/>
    </row>
    <row r="28" spans="1:8">
      <c r="A28" s="8">
        <f t="shared" si="0"/>
        <v>24</v>
      </c>
      <c r="B28" s="14" t="s">
        <v>14</v>
      </c>
      <c r="C28" s="15">
        <v>0.01</v>
      </c>
      <c r="D28" s="16">
        <f t="shared" si="1"/>
        <v>3500</v>
      </c>
      <c r="E28" s="17">
        <v>35</v>
      </c>
      <c r="F28" s="18"/>
      <c r="G28" s="19"/>
      <c r="H28" s="19"/>
    </row>
    <row r="29" spans="1:8">
      <c r="A29" s="8"/>
      <c r="B29" s="20" t="s">
        <v>21</v>
      </c>
      <c r="C29" s="8"/>
      <c r="D29" s="21">
        <f>SUM(D4:D28)</f>
        <v>132200</v>
      </c>
      <c r="E29" s="21">
        <f>SUM(E4:E28)</f>
        <v>1322</v>
      </c>
      <c r="F29" s="22"/>
      <c r="G29" s="19"/>
      <c r="H29" s="19"/>
    </row>
    <row r="30" spans="1:7">
      <c r="A30" s="8"/>
      <c r="B30" s="22"/>
      <c r="C30" s="8"/>
      <c r="D30" s="22"/>
      <c r="E30" s="22"/>
      <c r="F30" s="22"/>
      <c r="G30" s="19"/>
    </row>
    <row r="31" spans="1:7">
      <c r="A31" s="8"/>
      <c r="B31" s="9" t="s">
        <v>7</v>
      </c>
      <c r="C31" s="8"/>
      <c r="D31" s="22"/>
      <c r="E31" s="22"/>
      <c r="F31" s="22"/>
      <c r="G31" s="19"/>
    </row>
    <row r="32" spans="1:7">
      <c r="A32" s="8">
        <f t="shared" ref="A32:A38" si="2">A31+1</f>
        <v>1</v>
      </c>
      <c r="B32" s="14" t="s">
        <v>22</v>
      </c>
      <c r="C32" s="23">
        <v>0.02</v>
      </c>
      <c r="D32" s="24">
        <f t="shared" ref="D32:D38" si="3">E32*50</f>
        <v>4000</v>
      </c>
      <c r="E32" s="17">
        <v>80</v>
      </c>
      <c r="F32" s="22"/>
      <c r="G32" s="19"/>
    </row>
    <row r="33" spans="1:7">
      <c r="A33" s="8">
        <f t="shared" si="2"/>
        <v>2</v>
      </c>
      <c r="B33" s="14" t="s">
        <v>23</v>
      </c>
      <c r="C33" s="23">
        <v>0.02</v>
      </c>
      <c r="D33" s="24">
        <f t="shared" si="3"/>
        <v>1000000</v>
      </c>
      <c r="E33" s="17">
        <v>20000</v>
      </c>
      <c r="F33" s="22"/>
      <c r="G33" s="19"/>
    </row>
    <row r="34" spans="1:7">
      <c r="A34" s="8">
        <f t="shared" si="2"/>
        <v>3</v>
      </c>
      <c r="B34" s="14" t="s">
        <v>24</v>
      </c>
      <c r="C34" s="23">
        <v>0.02</v>
      </c>
      <c r="D34" s="24">
        <f t="shared" si="3"/>
        <v>23300</v>
      </c>
      <c r="E34" s="17">
        <v>466</v>
      </c>
      <c r="F34" s="22"/>
      <c r="G34" s="19"/>
    </row>
    <row r="35" spans="1:7">
      <c r="A35" s="8">
        <f t="shared" si="2"/>
        <v>4</v>
      </c>
      <c r="B35" s="14" t="s">
        <v>24</v>
      </c>
      <c r="C35" s="23">
        <v>0.02</v>
      </c>
      <c r="D35" s="24">
        <f t="shared" si="3"/>
        <v>76650</v>
      </c>
      <c r="E35" s="17">
        <v>1533</v>
      </c>
      <c r="F35" s="22"/>
      <c r="G35" s="19"/>
    </row>
    <row r="36" spans="1:7">
      <c r="A36" s="8">
        <f t="shared" si="2"/>
        <v>5</v>
      </c>
      <c r="B36" s="14" t="s">
        <v>25</v>
      </c>
      <c r="C36" s="23">
        <v>0.02</v>
      </c>
      <c r="D36" s="24">
        <f t="shared" si="3"/>
        <v>65500</v>
      </c>
      <c r="E36" s="17">
        <v>1310</v>
      </c>
      <c r="F36" s="22"/>
      <c r="G36" s="19"/>
    </row>
    <row r="37" spans="1:7">
      <c r="A37" s="8">
        <f t="shared" si="2"/>
        <v>6</v>
      </c>
      <c r="B37" s="14" t="s">
        <v>26</v>
      </c>
      <c r="C37" s="23">
        <v>0.02</v>
      </c>
      <c r="D37" s="24">
        <f t="shared" si="3"/>
        <v>15800</v>
      </c>
      <c r="E37" s="25">
        <v>316</v>
      </c>
      <c r="F37" s="22"/>
      <c r="G37" s="19"/>
    </row>
    <row r="38" spans="1:7">
      <c r="A38" s="8">
        <f t="shared" si="2"/>
        <v>7</v>
      </c>
      <c r="B38" s="14" t="s">
        <v>26</v>
      </c>
      <c r="C38" s="23">
        <v>0.02</v>
      </c>
      <c r="D38" s="24">
        <f t="shared" si="3"/>
        <v>33000</v>
      </c>
      <c r="E38" s="25">
        <v>660</v>
      </c>
      <c r="F38" s="22"/>
      <c r="G38" s="19"/>
    </row>
    <row r="39" ht="15.15" spans="1:6">
      <c r="A39" s="8"/>
      <c r="B39" s="26" t="s">
        <v>27</v>
      </c>
      <c r="C39" s="27"/>
      <c r="D39" s="28">
        <f>SUM(D32:D38)</f>
        <v>1218250</v>
      </c>
      <c r="E39" s="28">
        <f>SUM(E32:E38)</f>
        <v>24365</v>
      </c>
      <c r="F39" s="29"/>
    </row>
    <row r="40" ht="15.15" spans="1:6">
      <c r="A40" s="8"/>
      <c r="B40" s="30"/>
      <c r="C40" s="31"/>
      <c r="D40" s="32"/>
      <c r="E40" s="33"/>
      <c r="F40" s="34"/>
    </row>
    <row r="41" spans="1:6">
      <c r="A41" s="8"/>
      <c r="B41" s="6" t="s">
        <v>28</v>
      </c>
      <c r="C41" s="8"/>
      <c r="D41" s="22"/>
      <c r="E41" s="35"/>
      <c r="F41" s="22"/>
    </row>
    <row r="42" spans="1:6">
      <c r="A42" s="8">
        <f t="shared" ref="A42:A48" si="4">A41+1</f>
        <v>1</v>
      </c>
      <c r="B42" s="14" t="s">
        <v>29</v>
      </c>
      <c r="C42" s="15">
        <v>0.1</v>
      </c>
      <c r="D42" s="24">
        <f t="shared" ref="D42:D48" si="5">E42*10</f>
        <v>10000</v>
      </c>
      <c r="E42" s="17">
        <v>1000</v>
      </c>
      <c r="F42" s="22"/>
    </row>
    <row r="43" spans="1:6">
      <c r="A43" s="8">
        <f t="shared" si="4"/>
        <v>2</v>
      </c>
      <c r="B43" s="14" t="s">
        <v>26</v>
      </c>
      <c r="C43" s="15">
        <v>0.1</v>
      </c>
      <c r="D43" s="24">
        <f t="shared" si="5"/>
        <v>3730</v>
      </c>
      <c r="E43" s="17">
        <v>373</v>
      </c>
      <c r="F43" s="22"/>
    </row>
    <row r="44" spans="1:6">
      <c r="A44" s="8">
        <f t="shared" si="4"/>
        <v>3</v>
      </c>
      <c r="B44" s="14" t="s">
        <v>26</v>
      </c>
      <c r="C44" s="15">
        <v>0.1</v>
      </c>
      <c r="D44" s="24">
        <f t="shared" si="5"/>
        <v>3330</v>
      </c>
      <c r="E44" s="17">
        <v>333</v>
      </c>
      <c r="F44" s="22"/>
    </row>
    <row r="45" spans="1:6">
      <c r="A45" s="8">
        <f t="shared" si="4"/>
        <v>4</v>
      </c>
      <c r="B45" s="14" t="s">
        <v>26</v>
      </c>
      <c r="C45" s="15">
        <v>0.1</v>
      </c>
      <c r="D45" s="24">
        <f t="shared" si="5"/>
        <v>15380</v>
      </c>
      <c r="E45" s="17">
        <v>1538</v>
      </c>
      <c r="F45" s="22"/>
    </row>
    <row r="46" spans="1:6">
      <c r="A46" s="8">
        <f t="shared" si="4"/>
        <v>5</v>
      </c>
      <c r="B46" s="14" t="s">
        <v>30</v>
      </c>
      <c r="C46" s="15">
        <v>0.1</v>
      </c>
      <c r="D46" s="24">
        <f t="shared" si="5"/>
        <v>34580</v>
      </c>
      <c r="E46" s="17">
        <v>3458</v>
      </c>
      <c r="F46" s="22"/>
    </row>
    <row r="47" spans="1:6">
      <c r="A47" s="8">
        <f t="shared" si="4"/>
        <v>6</v>
      </c>
      <c r="B47" s="14" t="s">
        <v>31</v>
      </c>
      <c r="C47" s="15">
        <v>0.1</v>
      </c>
      <c r="D47" s="24">
        <f t="shared" si="5"/>
        <v>10000</v>
      </c>
      <c r="E47" s="17">
        <v>1000</v>
      </c>
      <c r="F47" s="22"/>
    </row>
    <row r="48" spans="1:6">
      <c r="A48" s="8">
        <f t="shared" si="4"/>
        <v>7</v>
      </c>
      <c r="B48" s="14" t="s">
        <v>31</v>
      </c>
      <c r="C48" s="15">
        <v>0.1</v>
      </c>
      <c r="D48" s="24">
        <f t="shared" si="5"/>
        <v>10000</v>
      </c>
      <c r="E48" s="17">
        <v>1000</v>
      </c>
      <c r="F48" s="22"/>
    </row>
    <row r="49" ht="15.15" spans="1:6">
      <c r="A49" s="8"/>
      <c r="B49" s="36" t="s">
        <v>27</v>
      </c>
      <c r="C49" s="37"/>
      <c r="D49" s="38">
        <f>SUM(D42:D48)</f>
        <v>87020</v>
      </c>
      <c r="E49" s="38">
        <f>SUM(E42:E48)</f>
        <v>8702</v>
      </c>
      <c r="F49" s="39"/>
    </row>
    <row r="50" ht="15.15" spans="1:6">
      <c r="A50" s="8"/>
      <c r="B50" s="40"/>
      <c r="C50" s="41"/>
      <c r="D50" s="42"/>
      <c r="E50" s="42"/>
      <c r="F50" s="32"/>
    </row>
    <row r="51" spans="1:6">
      <c r="A51" s="8"/>
      <c r="B51" s="9" t="s">
        <v>32</v>
      </c>
      <c r="C51" s="43"/>
      <c r="D51" s="44"/>
      <c r="E51" s="44"/>
      <c r="F51" s="22"/>
    </row>
    <row r="52" spans="1:8">
      <c r="A52" s="8">
        <v>1</v>
      </c>
      <c r="B52" s="18" t="s">
        <v>33</v>
      </c>
      <c r="C52" s="15">
        <v>0.1</v>
      </c>
      <c r="D52" s="45">
        <v>6000</v>
      </c>
      <c r="E52" s="45">
        <v>600</v>
      </c>
      <c r="F52" s="18"/>
      <c r="G52" s="46"/>
      <c r="H52" s="46"/>
    </row>
    <row r="53" spans="1:6">
      <c r="A53" s="8"/>
      <c r="B53" s="40"/>
      <c r="C53" s="43"/>
      <c r="D53" s="44"/>
      <c r="E53" s="44"/>
      <c r="F53" s="22"/>
    </row>
    <row r="54" spans="1:6">
      <c r="A54" s="8"/>
      <c r="B54" s="9" t="s">
        <v>34</v>
      </c>
      <c r="C54" s="43"/>
      <c r="D54" s="44"/>
      <c r="E54" s="44"/>
      <c r="F54" s="22"/>
    </row>
    <row r="55" spans="1:6">
      <c r="A55" s="8">
        <v>1</v>
      </c>
      <c r="B55" s="40" t="s">
        <v>35</v>
      </c>
      <c r="C55" s="43">
        <v>0.1</v>
      </c>
      <c r="D55" s="47"/>
      <c r="E55" s="47"/>
      <c r="F55" s="22"/>
    </row>
    <row r="56" ht="15.15" spans="1:6">
      <c r="A56" s="8"/>
      <c r="B56" s="20" t="s">
        <v>21</v>
      </c>
      <c r="C56" s="48"/>
      <c r="D56" s="49">
        <f>SUM(D54:D55)</f>
        <v>0</v>
      </c>
      <c r="E56" s="49">
        <f>SUM(E54:E55)</f>
        <v>0</v>
      </c>
      <c r="F56" s="22"/>
    </row>
    <row r="57" ht="15.15" spans="1:6">
      <c r="A57" s="8"/>
      <c r="B57" s="40"/>
      <c r="C57" s="43"/>
      <c r="D57" s="44"/>
      <c r="E57" s="44"/>
      <c r="F57" s="22"/>
    </row>
    <row r="58" spans="1:6">
      <c r="A58" s="8"/>
      <c r="B58" s="9" t="s">
        <v>36</v>
      </c>
      <c r="C58" s="43"/>
      <c r="D58" s="47"/>
      <c r="E58" s="12"/>
      <c r="F58" s="22"/>
    </row>
    <row r="59" spans="1:7">
      <c r="A59" s="8">
        <v>1</v>
      </c>
      <c r="B59" s="50" t="s">
        <v>37</v>
      </c>
      <c r="C59" s="15">
        <v>0.05</v>
      </c>
      <c r="D59" s="51">
        <v>2000</v>
      </c>
      <c r="E59" s="52">
        <v>100</v>
      </c>
      <c r="F59" s="22"/>
      <c r="G59" s="19"/>
    </row>
    <row r="60" spans="1:7">
      <c r="A60" s="8"/>
      <c r="B60" s="50" t="s">
        <v>38</v>
      </c>
      <c r="C60" s="15">
        <v>0.05</v>
      </c>
      <c r="D60" s="24">
        <v>10000</v>
      </c>
      <c r="E60" s="17">
        <v>500</v>
      </c>
      <c r="F60" s="22"/>
      <c r="G60" s="19"/>
    </row>
    <row r="61" spans="1:7">
      <c r="A61" s="8"/>
      <c r="B61" s="50" t="s">
        <v>39</v>
      </c>
      <c r="C61" s="15"/>
      <c r="D61" s="51">
        <v>2000</v>
      </c>
      <c r="E61" s="52">
        <v>100</v>
      </c>
      <c r="F61" s="22"/>
      <c r="G61" s="19"/>
    </row>
    <row r="62" spans="1:7">
      <c r="A62" s="8">
        <v>2</v>
      </c>
      <c r="B62" s="40"/>
      <c r="C62" s="43"/>
      <c r="D62" s="47"/>
      <c r="E62" s="53"/>
      <c r="F62" s="22"/>
      <c r="G62" s="19"/>
    </row>
    <row r="63" ht="15.15" spans="1:6">
      <c r="A63" s="8"/>
      <c r="B63" s="20" t="s">
        <v>21</v>
      </c>
      <c r="C63" s="54"/>
      <c r="D63" s="38">
        <f>SUM(D59:D62)</f>
        <v>14000</v>
      </c>
      <c r="E63" s="38">
        <f>SUM(E59:E62)</f>
        <v>700</v>
      </c>
      <c r="F63" s="39"/>
    </row>
    <row r="64" ht="15.15" spans="1:6">
      <c r="A64" s="8"/>
      <c r="B64" s="40"/>
      <c r="C64" s="41"/>
      <c r="D64" s="55"/>
      <c r="E64" s="56"/>
      <c r="F64" s="32"/>
    </row>
    <row r="66" ht="15.15" spans="3:6">
      <c r="C66" s="57" t="s">
        <v>40</v>
      </c>
      <c r="D66" s="58">
        <f>D63+D56+D49+D52+D39+D29</f>
        <v>1457470</v>
      </c>
      <c r="E66" s="58">
        <f>E63+E56+E49+E52+E39+E29</f>
        <v>35689</v>
      </c>
      <c r="F66" s="59"/>
    </row>
    <row r="67" ht="15.15"/>
  </sheetData>
  <mergeCells count="2">
    <mergeCell ref="A1:F1"/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Jan-23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temp</cp:lastModifiedBy>
  <dcterms:created xsi:type="dcterms:W3CDTF">2023-02-27T12:12:42Z</dcterms:created>
  <dcterms:modified xsi:type="dcterms:W3CDTF">2023-02-27T12:12:58Z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E2FB9AD2589241B1B01F52A14754104F</vt:lpwstr>
  </property>
  <property fmtid="{D5CDD505-2E9C-101B-9397-08002B2CF9AE}" pid="3" name="KSOProductBuildVer">
    <vt:lpwstr>1033-11.2.0.11486</vt:lpwstr>
  </property>
</Properties>
</file>