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suresh\OneDrive\Desktop\"/>
    </mc:Choice>
  </mc:AlternateContent>
  <xr:revisionPtr revIDLastSave="0" documentId="13_ncr:1_{15EFCC1B-E2D7-4419-80B6-0B46BDD8C974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Anx - A - Attendance details" sheetId="1" r:id="rId1"/>
    <sheet name="Anx - B - Hire charges " sheetId="2" r:id="rId2"/>
    <sheet name="Anx - C - Material received" sheetId="3" r:id="rId3"/>
    <sheet name="Anx - D - Milestone report" sheetId="5" r:id="rId4"/>
    <sheet name="Anx - E1 -Estimate of work done" sheetId="4" r:id="rId5"/>
    <sheet name="Anx - E2 - work done &amp; billed" sheetId="6" r:id="rId6"/>
    <sheet name="Anx - F -Summary of accounts" sheetId="7" r:id="rId7"/>
  </sheets>
  <calcPr calcId="191029"/>
</workbook>
</file>

<file path=xl/calcChain.xml><?xml version="1.0" encoding="utf-8"?>
<calcChain xmlns="http://schemas.openxmlformats.org/spreadsheetml/2006/main">
  <c r="H14" i="3" l="1"/>
  <c r="H13" i="3"/>
  <c r="H11" i="3"/>
  <c r="H12" i="3"/>
  <c r="H10" i="3"/>
  <c r="B24" i="3"/>
  <c r="F7" i="3"/>
  <c r="D7" i="3"/>
  <c r="C6" i="3"/>
  <c r="C6" i="2"/>
  <c r="B41" i="2"/>
  <c r="F7" i="2"/>
  <c r="D7" i="2"/>
  <c r="H18" i="3"/>
  <c r="H19" i="3"/>
  <c r="H20" i="3"/>
  <c r="C11" i="7"/>
  <c r="P27" i="6"/>
  <c r="K27" i="6"/>
  <c r="J27" i="6"/>
  <c r="I27" i="6"/>
  <c r="H27" i="6"/>
  <c r="G27" i="6"/>
  <c r="F27" i="6"/>
  <c r="E27" i="6"/>
  <c r="D27" i="6"/>
  <c r="Q26" i="6"/>
  <c r="Q24" i="6"/>
  <c r="N24" i="6"/>
  <c r="O24" i="6" s="1"/>
  <c r="Q23" i="6"/>
  <c r="N23" i="6"/>
  <c r="O23" i="6" s="1"/>
  <c r="Q22" i="6"/>
  <c r="N22" i="6"/>
  <c r="O22" i="6" s="1"/>
  <c r="Q21" i="6"/>
  <c r="N21" i="6"/>
  <c r="O21" i="6" s="1"/>
  <c r="Q20" i="6"/>
  <c r="N20" i="6"/>
  <c r="O20" i="6" s="1"/>
  <c r="Q19" i="6"/>
  <c r="N19" i="6"/>
  <c r="O19" i="6" s="1"/>
  <c r="Q18" i="6"/>
  <c r="O18" i="6"/>
  <c r="N18" i="6"/>
  <c r="Q17" i="6"/>
  <c r="N17" i="6"/>
  <c r="O17" i="6" s="1"/>
  <c r="Q16" i="6"/>
  <c r="N16" i="6"/>
  <c r="O16" i="6" s="1"/>
  <c r="Q15" i="6"/>
  <c r="N15" i="6"/>
  <c r="O15" i="6" s="1"/>
  <c r="Q14" i="6"/>
  <c r="N14" i="6"/>
  <c r="O14" i="6" s="1"/>
  <c r="Q13" i="6"/>
  <c r="N13" i="6"/>
  <c r="O13" i="6" s="1"/>
  <c r="Q12" i="6"/>
  <c r="N12" i="6"/>
  <c r="O12" i="6" s="1"/>
  <c r="Q11" i="6"/>
  <c r="N11" i="6"/>
  <c r="O11" i="6" s="1"/>
  <c r="Q10" i="6"/>
  <c r="N10" i="6"/>
  <c r="N8" i="6"/>
  <c r="K8" i="6"/>
  <c r="K24" i="4"/>
  <c r="J24" i="4"/>
  <c r="I24" i="4"/>
  <c r="H24" i="4"/>
  <c r="G24" i="4"/>
  <c r="F24" i="4"/>
  <c r="E24" i="4"/>
  <c r="D24" i="4"/>
  <c r="N23" i="4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K8" i="4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N27" i="6" l="1"/>
  <c r="O10" i="6"/>
  <c r="M24" i="4"/>
  <c r="Q27" i="6"/>
  <c r="C23" i="7" s="1"/>
  <c r="C32" i="7" s="1"/>
  <c r="H21" i="3"/>
  <c r="F35" i="2"/>
  <c r="F26" i="1"/>
  <c r="O27" i="6"/>
  <c r="C9" i="7" s="1"/>
  <c r="N10" i="4"/>
  <c r="N24" i="4" s="1"/>
  <c r="C10" i="7" s="1"/>
  <c r="C19" i="7" l="1"/>
  <c r="C33" i="7" s="1"/>
</calcChain>
</file>

<file path=xl/sharedStrings.xml><?xml version="1.0" encoding="utf-8"?>
<sst xmlns="http://schemas.openxmlformats.org/spreadsheetml/2006/main" count="257" uniqueCount="132">
  <si>
    <t>Annexure - A - Send Weekly</t>
  </si>
  <si>
    <t>Details of labour charges</t>
  </si>
  <si>
    <t>Name of contractor:</t>
  </si>
  <si>
    <t>B. Anand</t>
  </si>
  <si>
    <t>Company name:</t>
  </si>
  <si>
    <t>Homeline Infra</t>
  </si>
  <si>
    <t>Project name:</t>
  </si>
  <si>
    <t>GHT</t>
  </si>
  <si>
    <t>Date:</t>
  </si>
  <si>
    <t>Period</t>
  </si>
  <si>
    <t>From:</t>
  </si>
  <si>
    <t>To:</t>
  </si>
  <si>
    <t>Sl. No.</t>
  </si>
  <si>
    <t>Work Type</t>
  </si>
  <si>
    <t>Worker Type</t>
  </si>
  <si>
    <t>Quantity</t>
  </si>
  <si>
    <t xml:space="preserve">Rate </t>
  </si>
  <si>
    <t>Amount</t>
  </si>
  <si>
    <t>Civil work</t>
  </si>
  <si>
    <t>Mason</t>
  </si>
  <si>
    <t>Male helper</t>
  </si>
  <si>
    <t>Female helper</t>
  </si>
  <si>
    <t>RCC work</t>
  </si>
  <si>
    <t>Earth work</t>
  </si>
  <si>
    <t>Electrician</t>
  </si>
  <si>
    <t xml:space="preserve">Concreting </t>
  </si>
  <si>
    <t>Male labor</t>
  </si>
  <si>
    <t>Total</t>
  </si>
  <si>
    <t>Payment recommended by project manager:</t>
  </si>
  <si>
    <t>Payment approved by MD:</t>
  </si>
  <si>
    <t>Prepared by:</t>
  </si>
  <si>
    <t>Approved by:</t>
  </si>
  <si>
    <t>MDs approval</t>
  </si>
  <si>
    <t>Name</t>
  </si>
  <si>
    <t>A Suresh</t>
  </si>
  <si>
    <t>Sign</t>
  </si>
  <si>
    <t>Date</t>
  </si>
  <si>
    <t xml:space="preserve">Note: </t>
  </si>
  <si>
    <t>1. Attach attendance summary from database</t>
  </si>
  <si>
    <t>2. Recoomend payment as per our guideline rates for wages.</t>
  </si>
  <si>
    <t>Annexure - B - Send Weekly</t>
  </si>
  <si>
    <t>Details of hire charges</t>
  </si>
  <si>
    <t>Equipment Type</t>
  </si>
  <si>
    <t>Units</t>
  </si>
  <si>
    <t>Tippers</t>
  </si>
  <si>
    <t>Hour</t>
  </si>
  <si>
    <t>tractor</t>
  </si>
  <si>
    <t>Hitachi</t>
  </si>
  <si>
    <t>JCB</t>
  </si>
  <si>
    <t>Miller mixture</t>
  </si>
  <si>
    <t>per day</t>
  </si>
  <si>
    <t>Braker</t>
  </si>
  <si>
    <t>Day</t>
  </si>
  <si>
    <t>1. Attach hirecharges summary from database</t>
  </si>
  <si>
    <t>2. Recoomend payment as per our guideline rates for hirecharges.</t>
  </si>
  <si>
    <t>Annexure - C - send weekly</t>
  </si>
  <si>
    <t>Details of magterial received</t>
  </si>
  <si>
    <t>From</t>
  </si>
  <si>
    <t>Material type</t>
  </si>
  <si>
    <t>Received date</t>
  </si>
  <si>
    <t xml:space="preserve">inward no </t>
  </si>
  <si>
    <t>Rate</t>
  </si>
  <si>
    <t xml:space="preserve">            </t>
  </si>
  <si>
    <t>1. Attach inward summary report from database.</t>
  </si>
  <si>
    <t>2. Attach details sheet from database with photographs</t>
  </si>
  <si>
    <t>3. Recoomend payment as per our guideline rates for building material.</t>
  </si>
  <si>
    <t>4. Other material rates can be adopted as per bills produced.</t>
  </si>
  <si>
    <t>Annexure - D - send weekly</t>
  </si>
  <si>
    <t>Mile stone report for CR.</t>
  </si>
  <si>
    <t>S No</t>
  </si>
  <si>
    <t>Villa no.</t>
  </si>
  <si>
    <t>Type (2, 3, 4BHK)</t>
  </si>
  <si>
    <t>SBUA</t>
  </si>
  <si>
    <t>Work start date</t>
  </si>
  <si>
    <t>Completion of plinth</t>
  </si>
  <si>
    <t>Completion of RCC</t>
  </si>
  <si>
    <t>Completion of  brickwork and plastering</t>
  </si>
  <si>
    <t>Completion of stage I</t>
  </si>
  <si>
    <t>Completion of stage II</t>
  </si>
  <si>
    <t>Completion of stage III</t>
  </si>
  <si>
    <t>Completion of stage IV</t>
  </si>
  <si>
    <t>Date of physical posession</t>
  </si>
  <si>
    <t>Annexure - E1 - Details of partial work done and not yet billed - send on the last Saturday of the month.</t>
  </si>
  <si>
    <t>Estimate of work done</t>
  </si>
  <si>
    <t>Note:</t>
  </si>
  <si>
    <t>Enter value beween 1&amp;100 as approximate pecentage of work completed. Enter 0 where work is completed and billed.</t>
  </si>
  <si>
    <t>Earth work, footing, plinth, column1</t>
  </si>
  <si>
    <t>RRC, slabs + head room</t>
  </si>
  <si>
    <t>Brick work, compound wall &amp; site levelling</t>
  </si>
  <si>
    <t>2 coats plastering</t>
  </si>
  <si>
    <t>Final finishing and handover</t>
  </si>
  <si>
    <t>Total percentage of work done</t>
  </si>
  <si>
    <t>Rate per sft</t>
  </si>
  <si>
    <t>Construction contract value</t>
  </si>
  <si>
    <t>Value of work done</t>
  </si>
  <si>
    <t>Annexure - E2 - work completed and bill raised -send on the last Saturday of the month.</t>
  </si>
  <si>
    <t xml:space="preserve">Enter vlaue 1 if  work is completed and billed. Enter 0 otherwise. This statement must match billing database. </t>
  </si>
  <si>
    <t>GST</t>
  </si>
  <si>
    <t>Advance Paid</t>
  </si>
  <si>
    <t>Advance adjusted</t>
  </si>
  <si>
    <t>Annexure - F - Summary of accounts -send on the last Saturday of the month.</t>
  </si>
  <si>
    <t>Summary - of credits</t>
  </si>
  <si>
    <t>Work completed &amp; billed</t>
  </si>
  <si>
    <t>Unbilled anount</t>
  </si>
  <si>
    <t>Mobilization advance paid</t>
  </si>
  <si>
    <t>Payment for increase in rate form ___ to ____</t>
  </si>
  <si>
    <t>Other credits</t>
  </si>
  <si>
    <t>Club house - billed value</t>
  </si>
  <si>
    <t>Club house - unbilled value - approx.</t>
  </si>
  <si>
    <t>Total A</t>
  </si>
  <si>
    <t>Summary - of debits</t>
  </si>
  <si>
    <t>Amount paid</t>
  </si>
  <si>
    <t>Mobilization advance adjusted</t>
  </si>
  <si>
    <t>Other debits</t>
  </si>
  <si>
    <t>Total B</t>
  </si>
  <si>
    <t>Net payable to contractor (A-B)</t>
  </si>
  <si>
    <t>Per Trip</t>
  </si>
  <si>
    <t>Sree Srinivasa Constructions</t>
  </si>
  <si>
    <t>B. Srinivas Reddy</t>
  </si>
  <si>
    <t>Vivopolis</t>
  </si>
  <si>
    <t>Cement</t>
  </si>
  <si>
    <t>bags</t>
  </si>
  <si>
    <t>RMC M 30 Grade</t>
  </si>
  <si>
    <t>cubicmeter</t>
  </si>
  <si>
    <t>RMC M 40 Grade</t>
  </si>
  <si>
    <t>180 to 181</t>
  </si>
  <si>
    <t>185</t>
  </si>
  <si>
    <t>190</t>
  </si>
  <si>
    <t>17</t>
  </si>
  <si>
    <t>6 MM Chipps</t>
  </si>
  <si>
    <t>19</t>
  </si>
  <si>
    <t>Cft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</si>
</sst>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/mmm/yy;@"/>
    <numFmt numFmtId="165" formatCode="_(* #,##0.00_);_(* \(#,##0.00\);_(* &quot;-&quot;??_);_(@_)"/>
    <numFmt numFmtId="166" formatCode="_(* #,##0_);_(* \(#,##0\);_(* &quot;-&quot;??_);_(@_)"/>
    <numFmt numFmtId="167" formatCode="dd\ mmmm\ yyyy;@"/>
    <numFmt numFmtId="168" formatCode="_ * #,##0_ ;_ * \-#,##0_ ;_ * &quot;-&quot;??_ ;_ @_ "/>
  </numFmts>
  <fonts count="6">
    <font>
      <sz val="11"/>
      <color theme="1"/>
      <name val="Calibri"/>
      <charset val="134"/>
      <scheme val="minor"/>
    </font>
    <font>
      <sz val="10"/>
      <color theme="1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1"/>
      <color theme="1"/>
      <name val="Calibri"/>
      <charset val="134"/>
      <scheme val="minor"/>
    </font>
    <font>
      <sz val="8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165" fontId="4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166" fontId="2" fillId="0" borderId="0" xfId="1" applyNumberFormat="1" applyFont="1" applyBorder="1" applyAlignment="1" applyProtection="1"/>
    <xf numFmtId="164" fontId="2" fillId="0" borderId="0" xfId="0" applyNumberFormat="1" applyFont="1"/>
    <xf numFmtId="165" fontId="2" fillId="0" borderId="0" xfId="1" applyFont="1" applyBorder="1" applyAlignment="1" applyProtection="1"/>
    <xf numFmtId="0" fontId="1" fillId="0" borderId="0" xfId="0" applyFont="1" applyAlignment="1">
      <alignment horizontal="left"/>
    </xf>
    <xf numFmtId="14" fontId="1" fillId="0" borderId="0" xfId="0" applyNumberFormat="1" applyFont="1"/>
    <xf numFmtId="167" fontId="1" fillId="0" borderId="0" xfId="0" applyNumberFormat="1" applyFont="1"/>
    <xf numFmtId="14" fontId="1" fillId="0" borderId="0" xfId="0" applyNumberFormat="1" applyFont="1" applyProtection="1">
      <protection locked="0"/>
    </xf>
    <xf numFmtId="0" fontId="2" fillId="0" borderId="1" xfId="0" applyFont="1" applyBorder="1"/>
    <xf numFmtId="166" fontId="2" fillId="0" borderId="1" xfId="1" applyNumberFormat="1" applyFont="1" applyBorder="1" applyAlignment="1" applyProtection="1"/>
    <xf numFmtId="168" fontId="1" fillId="0" borderId="0" xfId="1" applyNumberFormat="1" applyFont="1" applyAlignment="1" applyProtection="1"/>
    <xf numFmtId="0" fontId="1" fillId="0" borderId="0" xfId="0" applyFont="1" applyAlignment="1">
      <alignment wrapText="1"/>
    </xf>
    <xf numFmtId="167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168" fontId="1" fillId="0" borderId="1" xfId="1" applyNumberFormat="1" applyFont="1" applyBorder="1" applyAlignment="1" applyProtection="1"/>
    <xf numFmtId="14" fontId="1" fillId="0" borderId="1" xfId="1" applyNumberFormat="1" applyFont="1" applyBorder="1" applyAlignment="1" applyProtection="1"/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168" fontId="1" fillId="0" borderId="2" xfId="1" applyNumberFormat="1" applyFont="1" applyBorder="1" applyAlignment="1" applyProtection="1">
      <alignment horizontal="center" wrapText="1"/>
    </xf>
    <xf numFmtId="14" fontId="1" fillId="0" borderId="2" xfId="1" applyNumberFormat="1" applyFont="1" applyBorder="1" applyAlignment="1" applyProtection="1">
      <alignment horizontal="center" wrapText="1"/>
    </xf>
    <xf numFmtId="49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168" fontId="3" fillId="0" borderId="0" xfId="1" applyNumberFormat="1" applyFont="1" applyBorder="1" applyAlignment="1" applyProtection="1">
      <alignment horizontal="center"/>
      <protection locked="0"/>
    </xf>
    <xf numFmtId="164" fontId="3" fillId="0" borderId="0" xfId="1" applyNumberFormat="1" applyFont="1" applyFill="1" applyBorder="1" applyAlignment="1" applyProtection="1">
      <alignment horizontal="right"/>
      <protection locked="0"/>
    </xf>
    <xf numFmtId="168" fontId="1" fillId="0" borderId="0" xfId="1" applyNumberFormat="1" applyFont="1" applyAlignment="1" applyProtection="1">
      <protection locked="0"/>
    </xf>
    <xf numFmtId="164" fontId="3" fillId="0" borderId="0" xfId="1" applyNumberFormat="1" applyFont="1" applyBorder="1" applyAlignment="1" applyProtection="1">
      <alignment horizontal="right"/>
      <protection locked="0"/>
    </xf>
    <xf numFmtId="168" fontId="3" fillId="0" borderId="0" xfId="1" applyNumberFormat="1" applyFont="1" applyAlignment="1" applyProtection="1">
      <alignment horizontal="center"/>
      <protection locked="0"/>
    </xf>
    <xf numFmtId="14" fontId="3" fillId="0" borderId="0" xfId="1" applyNumberFormat="1" applyFont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1" fillId="0" borderId="0" xfId="0" applyFont="1" applyProtection="1">
      <protection locked="0"/>
    </xf>
    <xf numFmtId="14" fontId="1" fillId="0" borderId="0" xfId="0" applyNumberFormat="1" applyFont="1" applyAlignment="1">
      <alignment horizontal="right"/>
    </xf>
    <xf numFmtId="0" fontId="1" fillId="0" borderId="1" xfId="0" applyFont="1" applyBorder="1" applyAlignment="1">
      <alignment wrapText="1"/>
    </xf>
    <xf numFmtId="168" fontId="1" fillId="0" borderId="1" xfId="1" applyNumberFormat="1" applyFont="1" applyBorder="1" applyAlignment="1" applyProtection="1">
      <alignment wrapText="1"/>
    </xf>
    <xf numFmtId="14" fontId="1" fillId="0" borderId="1" xfId="1" applyNumberFormat="1" applyFont="1" applyBorder="1" applyAlignment="1" applyProtection="1">
      <alignment wrapText="1"/>
    </xf>
    <xf numFmtId="14" fontId="1" fillId="0" borderId="0" xfId="1" applyNumberFormat="1" applyFont="1" applyAlignment="1" applyProtection="1">
      <protection locked="0"/>
    </xf>
    <xf numFmtId="14" fontId="3" fillId="0" borderId="0" xfId="1" applyNumberFormat="1" applyFont="1" applyAlignment="1" applyProtection="1">
      <alignment horizontal="right"/>
      <protection locked="0"/>
    </xf>
    <xf numFmtId="14" fontId="1" fillId="0" borderId="0" xfId="1" applyNumberFormat="1" applyFont="1" applyAlignment="1" applyProtection="1">
      <alignment horizontal="right"/>
      <protection locked="0"/>
    </xf>
    <xf numFmtId="14" fontId="1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 applyAlignment="1" applyProtection="1">
      <alignment horizontal="left"/>
      <protection locked="0"/>
    </xf>
    <xf numFmtId="0" fontId="1" fillId="0" borderId="1" xfId="0" applyFont="1" applyBorder="1" applyAlignment="1">
      <alignment horizontal="center"/>
    </xf>
    <xf numFmtId="167" fontId="1" fillId="0" borderId="0" xfId="1" applyNumberFormat="1" applyFont="1" applyProtection="1">
      <protection locked="0"/>
    </xf>
    <xf numFmtId="49" fontId="1" fillId="0" borderId="0" xfId="1" applyNumberFormat="1" applyFont="1" applyProtection="1">
      <protection locked="0"/>
    </xf>
    <xf numFmtId="165" fontId="1" fillId="0" borderId="0" xfId="1" applyFont="1" applyProtection="1">
      <protection locked="0"/>
    </xf>
    <xf numFmtId="166" fontId="1" fillId="0" borderId="0" xfId="1" applyNumberFormat="1" applyFont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1" fillId="0" borderId="7" xfId="0" applyFont="1" applyBorder="1"/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10" xfId="0" applyFont="1" applyBorder="1"/>
    <xf numFmtId="0" fontId="1" fillId="0" borderId="2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166" fontId="1" fillId="0" borderId="0" xfId="1" applyNumberFormat="1" applyFont="1" applyProtection="1"/>
    <xf numFmtId="166" fontId="1" fillId="0" borderId="1" xfId="0" applyNumberFormat="1" applyFont="1" applyBorder="1"/>
    <xf numFmtId="0" fontId="1" fillId="0" borderId="4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10" xfId="0" applyFont="1" applyBorder="1" applyProtection="1">
      <protection locked="0"/>
    </xf>
    <xf numFmtId="14" fontId="1" fillId="0" borderId="1" xfId="0" applyNumberFormat="1" applyFont="1" applyBorder="1"/>
    <xf numFmtId="166" fontId="1" fillId="0" borderId="0" xfId="1" applyNumberFormat="1" applyFont="1" applyBorder="1" applyProtection="1">
      <protection locked="0"/>
    </xf>
    <xf numFmtId="166" fontId="1" fillId="0" borderId="1" xfId="1" applyNumberFormat="1" applyFont="1" applyBorder="1" applyProtection="1"/>
    <xf numFmtId="166" fontId="1" fillId="0" borderId="3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zoomScaleNormal="100" workbookViewId="0">
      <selection activeCell="D19" sqref="D19"/>
    </sheetView>
  </sheetViews>
  <sheetFormatPr defaultColWidth="9.1796875" defaultRowHeight="13"/>
  <cols>
    <col min="1" max="1" width="7.453125" style="1" customWidth="1"/>
    <col min="2" max="2" width="19.26953125" style="1" customWidth="1"/>
    <col min="3" max="6" width="14.81640625" style="1" customWidth="1"/>
    <col min="7" max="16384" width="9.1796875" style="1"/>
  </cols>
  <sheetData>
    <row r="1" spans="1:6">
      <c r="A1" s="1" t="s">
        <v>0</v>
      </c>
    </row>
    <row r="2" spans="1:6">
      <c r="A2" s="1" t="s">
        <v>1</v>
      </c>
    </row>
    <row r="3" spans="1:6">
      <c r="A3" s="1" t="s">
        <v>2</v>
      </c>
      <c r="C3" s="1" t="s">
        <v>118</v>
      </c>
    </row>
    <row r="4" spans="1:6">
      <c r="A4" s="1" t="s">
        <v>4</v>
      </c>
      <c r="C4" s="1" t="s">
        <v>117</v>
      </c>
    </row>
    <row r="5" spans="1:6">
      <c r="A5" s="1" t="s">
        <v>6</v>
      </c>
      <c r="C5" s="1" t="s">
        <v>119</v>
      </c>
    </row>
    <row r="6" spans="1:6">
      <c r="A6" s="1" t="s">
        <v>8</v>
      </c>
      <c r="C6" s="14">
        <v>45442</v>
      </c>
    </row>
    <row r="7" spans="1:6">
      <c r="A7" s="1" t="s">
        <v>9</v>
      </c>
      <c r="C7" s="7" t="s">
        <v>10</v>
      </c>
      <c r="D7" s="14">
        <v>45435</v>
      </c>
      <c r="E7" s="1" t="s">
        <v>11</v>
      </c>
      <c r="F7" s="14">
        <v>45441</v>
      </c>
    </row>
    <row r="9" spans="1:6">
      <c r="A9" s="43" t="s">
        <v>12</v>
      </c>
      <c r="B9" s="43" t="s">
        <v>13</v>
      </c>
      <c r="C9" s="43" t="s">
        <v>14</v>
      </c>
      <c r="D9" s="43" t="s">
        <v>15</v>
      </c>
      <c r="E9" s="43" t="s">
        <v>16</v>
      </c>
      <c r="F9" s="43" t="s">
        <v>17</v>
      </c>
    </row>
    <row r="10" spans="1:6">
      <c r="A10" s="1">
        <v>1</v>
      </c>
      <c r="B10" s="33" t="s">
        <v>18</v>
      </c>
      <c r="C10" s="33" t="s">
        <v>19</v>
      </c>
      <c r="D10" s="47">
        <v>21</v>
      </c>
      <c r="E10" s="46">
        <v>700</v>
      </c>
      <c r="F10" s="59">
        <f>D10*E10</f>
        <v>14700</v>
      </c>
    </row>
    <row r="11" spans="1:6">
      <c r="A11" s="1">
        <v>2</v>
      </c>
      <c r="B11" s="33" t="s">
        <v>18</v>
      </c>
      <c r="C11" s="33" t="s">
        <v>20</v>
      </c>
      <c r="D11" s="47">
        <v>17</v>
      </c>
      <c r="E11" s="46">
        <v>550</v>
      </c>
      <c r="F11" s="59">
        <f t="shared" ref="F11:F23" si="0">D11*E11</f>
        <v>9350</v>
      </c>
    </row>
    <row r="12" spans="1:6">
      <c r="A12" s="1">
        <v>3</v>
      </c>
      <c r="B12" s="33" t="s">
        <v>18</v>
      </c>
      <c r="C12" s="33" t="s">
        <v>21</v>
      </c>
      <c r="D12" s="47">
        <v>12</v>
      </c>
      <c r="E12" s="46">
        <v>500</v>
      </c>
      <c r="F12" s="59">
        <f t="shared" si="0"/>
        <v>6000</v>
      </c>
    </row>
    <row r="13" spans="1:6">
      <c r="A13" s="1">
        <v>4</v>
      </c>
      <c r="B13" s="33" t="s">
        <v>22</v>
      </c>
      <c r="C13" s="33" t="s">
        <v>19</v>
      </c>
      <c r="D13" s="47">
        <v>65</v>
      </c>
      <c r="E13" s="46">
        <v>700</v>
      </c>
      <c r="F13" s="59">
        <f t="shared" si="0"/>
        <v>45500</v>
      </c>
    </row>
    <row r="14" spans="1:6">
      <c r="A14" s="1">
        <v>5</v>
      </c>
      <c r="B14" s="33" t="s">
        <v>22</v>
      </c>
      <c r="C14" s="33" t="s">
        <v>20</v>
      </c>
      <c r="D14" s="47">
        <v>40</v>
      </c>
      <c r="E14" s="46">
        <v>550</v>
      </c>
      <c r="F14" s="59">
        <f t="shared" si="0"/>
        <v>22000</v>
      </c>
    </row>
    <row r="15" spans="1:6">
      <c r="A15" s="1">
        <v>6</v>
      </c>
      <c r="B15" s="33" t="s">
        <v>22</v>
      </c>
      <c r="C15" s="33" t="s">
        <v>21</v>
      </c>
      <c r="D15" s="47"/>
      <c r="E15" s="46">
        <v>300</v>
      </c>
      <c r="F15" s="59">
        <f t="shared" si="0"/>
        <v>0</v>
      </c>
    </row>
    <row r="16" spans="1:6">
      <c r="A16" s="1">
        <v>7</v>
      </c>
      <c r="B16" s="33" t="s">
        <v>23</v>
      </c>
      <c r="C16" s="33" t="s">
        <v>19</v>
      </c>
      <c r="D16" s="47"/>
      <c r="E16" s="46">
        <v>450</v>
      </c>
      <c r="F16" s="59">
        <f t="shared" si="0"/>
        <v>0</v>
      </c>
    </row>
    <row r="17" spans="1:6">
      <c r="A17" s="1">
        <v>8</v>
      </c>
      <c r="B17" s="33" t="s">
        <v>23</v>
      </c>
      <c r="C17" s="33" t="s">
        <v>20</v>
      </c>
      <c r="D17" s="47"/>
      <c r="E17" s="46">
        <v>550</v>
      </c>
      <c r="F17" s="59">
        <f t="shared" si="0"/>
        <v>0</v>
      </c>
    </row>
    <row r="18" spans="1:6">
      <c r="A18" s="1">
        <v>9</v>
      </c>
      <c r="B18" s="33" t="s">
        <v>23</v>
      </c>
      <c r="C18" s="33" t="s">
        <v>21</v>
      </c>
      <c r="D18" s="47"/>
      <c r="E18" s="46">
        <v>500</v>
      </c>
      <c r="F18" s="59">
        <f t="shared" si="0"/>
        <v>0</v>
      </c>
    </row>
    <row r="19" spans="1:6">
      <c r="A19" s="1">
        <v>10</v>
      </c>
      <c r="B19" s="33" t="s">
        <v>24</v>
      </c>
      <c r="C19" s="33" t="s">
        <v>19</v>
      </c>
      <c r="D19" s="47"/>
      <c r="E19" s="46">
        <v>550</v>
      </c>
      <c r="F19" s="59">
        <f t="shared" si="0"/>
        <v>0</v>
      </c>
    </row>
    <row r="20" spans="1:6">
      <c r="A20" s="1">
        <v>11</v>
      </c>
      <c r="B20" s="33" t="s">
        <v>24</v>
      </c>
      <c r="C20" s="33" t="s">
        <v>20</v>
      </c>
      <c r="D20" s="47">
        <v>0</v>
      </c>
      <c r="E20" s="46">
        <v>450</v>
      </c>
      <c r="F20" s="59">
        <f t="shared" si="0"/>
        <v>0</v>
      </c>
    </row>
    <row r="21" spans="1:6">
      <c r="A21" s="1">
        <v>12</v>
      </c>
      <c r="B21" s="33" t="s">
        <v>25</v>
      </c>
      <c r="C21" s="33" t="s">
        <v>26</v>
      </c>
      <c r="D21" s="47"/>
      <c r="E21" s="46">
        <v>450</v>
      </c>
      <c r="F21" s="59">
        <f t="shared" si="0"/>
        <v>0</v>
      </c>
    </row>
    <row r="22" spans="1:6">
      <c r="A22" s="1">
        <v>13</v>
      </c>
      <c r="B22" s="33"/>
      <c r="C22" s="33" t="s">
        <v>21</v>
      </c>
      <c r="D22" s="47"/>
      <c r="E22" s="46">
        <v>400</v>
      </c>
      <c r="F22" s="59">
        <f t="shared" si="0"/>
        <v>0</v>
      </c>
    </row>
    <row r="23" spans="1:6">
      <c r="A23" s="1">
        <v>14</v>
      </c>
      <c r="B23" s="33"/>
      <c r="C23" s="33"/>
      <c r="D23" s="47"/>
      <c r="E23" s="46"/>
      <c r="F23" s="59">
        <f t="shared" si="0"/>
        <v>0</v>
      </c>
    </row>
    <row r="24" spans="1:6">
      <c r="A24" s="1">
        <v>15</v>
      </c>
      <c r="B24" s="33"/>
      <c r="C24" s="33"/>
      <c r="D24" s="47"/>
      <c r="E24" s="46"/>
      <c r="F24" s="59"/>
    </row>
    <row r="25" spans="1:6">
      <c r="A25" s="1">
        <v>16</v>
      </c>
      <c r="B25" s="33"/>
      <c r="C25" s="33"/>
      <c r="D25" s="47"/>
      <c r="E25" s="46"/>
      <c r="F25" s="59"/>
    </row>
    <row r="26" spans="1:6">
      <c r="A26" s="16"/>
      <c r="B26" s="16" t="s">
        <v>27</v>
      </c>
      <c r="C26" s="16"/>
      <c r="D26" s="16"/>
      <c r="E26" s="16"/>
      <c r="F26" s="60">
        <f>SUM(F10:F23)</f>
        <v>97550</v>
      </c>
    </row>
    <row r="27" spans="1:6">
      <c r="B27" s="1" t="s">
        <v>28</v>
      </c>
      <c r="F27" s="33"/>
    </row>
    <row r="28" spans="1:6">
      <c r="B28" s="1" t="s">
        <v>29</v>
      </c>
      <c r="F28" s="33"/>
    </row>
    <row r="29" spans="1:6">
      <c r="A29" s="16"/>
      <c r="B29" s="16" t="s">
        <v>30</v>
      </c>
      <c r="C29" s="16"/>
      <c r="D29" s="16" t="s">
        <v>31</v>
      </c>
      <c r="E29" s="16"/>
      <c r="F29" s="16" t="s">
        <v>32</v>
      </c>
    </row>
    <row r="30" spans="1:6">
      <c r="A30" s="49" t="s">
        <v>33</v>
      </c>
      <c r="B30" s="50" t="s">
        <v>34</v>
      </c>
      <c r="C30" s="51"/>
      <c r="D30" s="50"/>
      <c r="E30" s="51"/>
      <c r="F30" s="61"/>
    </row>
    <row r="31" spans="1:6">
      <c r="A31" s="52" t="s">
        <v>35</v>
      </c>
      <c r="B31" s="53"/>
      <c r="C31" s="54"/>
      <c r="D31" s="53"/>
      <c r="E31" s="54"/>
      <c r="F31" s="62"/>
    </row>
    <row r="32" spans="1:6">
      <c r="A32" s="55" t="s">
        <v>36</v>
      </c>
      <c r="B32" s="14">
        <v>45442</v>
      </c>
      <c r="C32" s="57"/>
      <c r="D32" s="58"/>
      <c r="E32" s="57"/>
      <c r="F32" s="63"/>
    </row>
    <row r="34" spans="1:1">
      <c r="A34" s="1" t="s">
        <v>37</v>
      </c>
    </row>
    <row r="35" spans="1:1">
      <c r="A35" s="1" t="s">
        <v>38</v>
      </c>
    </row>
    <row r="36" spans="1:1">
      <c r="A36" s="1" t="s">
        <v>39</v>
      </c>
    </row>
  </sheetData>
  <sheetProtection selectLockedCells="1"/>
  <printOptions gridLines="1"/>
  <pageMargins left="0.70069444444444495" right="0.70069444444444495" top="0.75138888888888899" bottom="0.75138888888888899" header="0.29861111111111099" footer="0.29861111111111099"/>
  <pageSetup paperSize="9" orientation="portrait" horizontalDpi="360" verticalDpi="360" r:id="rId1"/>
  <headerFooter>
    <oddHeader>&amp;C&amp;A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5"/>
  <sheetViews>
    <sheetView workbookViewId="0">
      <selection activeCell="E24" sqref="E24"/>
    </sheetView>
  </sheetViews>
  <sheetFormatPr defaultColWidth="8.81640625" defaultRowHeight="13"/>
  <cols>
    <col min="1" max="1" width="7.453125" style="1" customWidth="1"/>
    <col min="2" max="2" width="20.54296875" style="1" customWidth="1"/>
    <col min="3" max="3" width="14.7265625" style="1" customWidth="1"/>
    <col min="4" max="4" width="15.7265625" style="1" customWidth="1"/>
    <col min="5" max="5" width="13.1796875" style="1" customWidth="1"/>
    <col min="6" max="6" width="15.26953125" style="1" customWidth="1"/>
    <col min="7" max="16384" width="8.81640625" style="1"/>
  </cols>
  <sheetData>
    <row r="1" spans="1:6">
      <c r="A1" s="1" t="s">
        <v>40</v>
      </c>
    </row>
    <row r="2" spans="1:6">
      <c r="A2" s="1" t="s">
        <v>41</v>
      </c>
    </row>
    <row r="3" spans="1:6">
      <c r="A3" s="1" t="s">
        <v>2</v>
      </c>
      <c r="C3" s="1" t="s">
        <v>118</v>
      </c>
    </row>
    <row r="4" spans="1:6">
      <c r="A4" s="1" t="s">
        <v>4</v>
      </c>
      <c r="C4" s="1" t="s">
        <v>117</v>
      </c>
    </row>
    <row r="5" spans="1:6">
      <c r="A5" s="1" t="s">
        <v>6</v>
      </c>
      <c r="C5" s="1" t="s">
        <v>119</v>
      </c>
    </row>
    <row r="6" spans="1:6">
      <c r="A6" s="1" t="s">
        <v>8</v>
      </c>
      <c r="C6" s="14">
        <f>'Anx - A - Attendance details'!C6</f>
        <v>45442</v>
      </c>
    </row>
    <row r="7" spans="1:6">
      <c r="A7" s="1" t="s">
        <v>9</v>
      </c>
      <c r="C7" s="7" t="s">
        <v>10</v>
      </c>
      <c r="D7" s="14">
        <f>'Anx - A - Attendance details'!D7</f>
        <v>45435</v>
      </c>
      <c r="E7" s="1" t="s">
        <v>11</v>
      </c>
      <c r="F7" s="14">
        <f>'Anx - A - Attendance details'!F7</f>
        <v>45441</v>
      </c>
    </row>
    <row r="9" spans="1:6">
      <c r="A9" s="43" t="s">
        <v>12</v>
      </c>
      <c r="B9" s="43" t="s">
        <v>42</v>
      </c>
      <c r="C9" s="43" t="s">
        <v>15</v>
      </c>
      <c r="D9" s="43" t="s">
        <v>16</v>
      </c>
      <c r="E9" s="43" t="s">
        <v>43</v>
      </c>
      <c r="F9" s="43" t="s">
        <v>17</v>
      </c>
    </row>
    <row r="10" spans="1:6">
      <c r="A10" s="1">
        <v>1</v>
      </c>
      <c r="B10" s="33" t="s">
        <v>44</v>
      </c>
      <c r="C10" s="46"/>
      <c r="D10" s="46">
        <v>3000</v>
      </c>
      <c r="E10" s="46" t="s">
        <v>45</v>
      </c>
      <c r="F10" s="59">
        <f>C10*D10</f>
        <v>0</v>
      </c>
    </row>
    <row r="11" spans="1:6">
      <c r="A11" s="1">
        <v>2</v>
      </c>
      <c r="B11" s="33" t="s">
        <v>46</v>
      </c>
      <c r="C11" s="46"/>
      <c r="D11" s="46">
        <v>500</v>
      </c>
      <c r="E11" s="46" t="s">
        <v>116</v>
      </c>
      <c r="F11" s="59">
        <f t="shared" ref="F11:F34" si="0">C11*D11</f>
        <v>0</v>
      </c>
    </row>
    <row r="12" spans="1:6">
      <c r="A12" s="1">
        <v>3</v>
      </c>
      <c r="B12" s="33" t="s">
        <v>47</v>
      </c>
      <c r="C12" s="46"/>
      <c r="D12" s="46">
        <v>1900</v>
      </c>
      <c r="E12" s="46" t="s">
        <v>45</v>
      </c>
      <c r="F12" s="59">
        <f t="shared" si="0"/>
        <v>0</v>
      </c>
    </row>
    <row r="13" spans="1:6">
      <c r="A13" s="1">
        <v>4</v>
      </c>
      <c r="B13" s="33" t="s">
        <v>48</v>
      </c>
      <c r="C13" s="46"/>
      <c r="D13" s="46">
        <v>800</v>
      </c>
      <c r="E13" s="46" t="s">
        <v>45</v>
      </c>
      <c r="F13" s="59">
        <f t="shared" si="0"/>
        <v>0</v>
      </c>
    </row>
    <row r="14" spans="1:6">
      <c r="A14" s="1">
        <v>5</v>
      </c>
      <c r="B14" s="33" t="s">
        <v>49</v>
      </c>
      <c r="C14" s="46"/>
      <c r="D14" s="46">
        <v>18000</v>
      </c>
      <c r="E14" s="46" t="s">
        <v>50</v>
      </c>
      <c r="F14" s="59">
        <f t="shared" si="0"/>
        <v>0</v>
      </c>
    </row>
    <row r="15" spans="1:6">
      <c r="A15" s="1">
        <v>6</v>
      </c>
      <c r="B15" s="33" t="s">
        <v>51</v>
      </c>
      <c r="C15" s="46"/>
      <c r="D15" s="46">
        <v>600</v>
      </c>
      <c r="E15" s="46" t="s">
        <v>52</v>
      </c>
      <c r="F15" s="59">
        <f t="shared" si="0"/>
        <v>0</v>
      </c>
    </row>
    <row r="16" spans="1:6">
      <c r="A16" s="1">
        <v>7</v>
      </c>
      <c r="B16" s="33"/>
      <c r="C16" s="46"/>
      <c r="D16" s="46"/>
      <c r="E16" s="46"/>
      <c r="F16" s="59">
        <f t="shared" si="0"/>
        <v>0</v>
      </c>
    </row>
    <row r="17" spans="1:6">
      <c r="A17" s="1">
        <v>8</v>
      </c>
      <c r="B17" s="33"/>
      <c r="C17" s="46"/>
      <c r="D17" s="46"/>
      <c r="E17" s="46"/>
      <c r="F17" s="59">
        <f t="shared" si="0"/>
        <v>0</v>
      </c>
    </row>
    <row r="18" spans="1:6">
      <c r="A18" s="1">
        <v>9</v>
      </c>
      <c r="B18" s="33"/>
      <c r="C18" s="46"/>
      <c r="D18" s="46"/>
      <c r="E18" s="46"/>
      <c r="F18" s="59">
        <f t="shared" si="0"/>
        <v>0</v>
      </c>
    </row>
    <row r="19" spans="1:6">
      <c r="A19" s="1">
        <v>10</v>
      </c>
      <c r="B19" s="33"/>
      <c r="C19" s="46"/>
      <c r="D19" s="46"/>
      <c r="E19" s="46"/>
      <c r="F19" s="59">
        <f t="shared" si="0"/>
        <v>0</v>
      </c>
    </row>
    <row r="20" spans="1:6">
      <c r="A20" s="1">
        <v>11</v>
      </c>
      <c r="B20" s="33"/>
      <c r="C20" s="46"/>
      <c r="D20" s="46"/>
      <c r="E20" s="46"/>
      <c r="F20" s="59">
        <f t="shared" si="0"/>
        <v>0</v>
      </c>
    </row>
    <row r="21" spans="1:6">
      <c r="A21" s="1">
        <v>12</v>
      </c>
      <c r="B21" s="33"/>
      <c r="C21" s="46"/>
      <c r="D21" s="46"/>
      <c r="E21" s="46"/>
      <c r="F21" s="59">
        <f t="shared" si="0"/>
        <v>0</v>
      </c>
    </row>
    <row r="22" spans="1:6">
      <c r="A22" s="1">
        <v>13</v>
      </c>
      <c r="B22" s="33"/>
      <c r="C22" s="46"/>
      <c r="D22" s="46"/>
      <c r="E22" s="46"/>
      <c r="F22" s="59">
        <f t="shared" si="0"/>
        <v>0</v>
      </c>
    </row>
    <row r="23" spans="1:6">
      <c r="A23" s="1">
        <v>14</v>
      </c>
      <c r="B23" s="33"/>
      <c r="C23" s="46"/>
      <c r="D23" s="46"/>
      <c r="E23" s="46"/>
      <c r="F23" s="59">
        <f t="shared" si="0"/>
        <v>0</v>
      </c>
    </row>
    <row r="24" spans="1:6">
      <c r="A24" s="1">
        <v>15</v>
      </c>
      <c r="B24" s="33"/>
      <c r="C24" s="46"/>
      <c r="D24" s="46"/>
      <c r="E24" s="46"/>
      <c r="F24" s="59">
        <f t="shared" si="0"/>
        <v>0</v>
      </c>
    </row>
    <row r="25" spans="1:6">
      <c r="A25" s="1">
        <v>16</v>
      </c>
      <c r="B25" s="33"/>
      <c r="C25" s="46"/>
      <c r="D25" s="46"/>
      <c r="E25" s="46"/>
      <c r="F25" s="59">
        <f t="shared" si="0"/>
        <v>0</v>
      </c>
    </row>
    <row r="26" spans="1:6">
      <c r="A26" s="1">
        <v>17</v>
      </c>
      <c r="B26" s="33"/>
      <c r="C26" s="46"/>
      <c r="D26" s="46"/>
      <c r="E26" s="46"/>
      <c r="F26" s="59">
        <f t="shared" si="0"/>
        <v>0</v>
      </c>
    </row>
    <row r="27" spans="1:6">
      <c r="A27" s="1">
        <v>18</v>
      </c>
      <c r="B27" s="33"/>
      <c r="C27" s="46"/>
      <c r="D27" s="46"/>
      <c r="E27" s="46"/>
      <c r="F27" s="59">
        <f t="shared" si="0"/>
        <v>0</v>
      </c>
    </row>
    <row r="28" spans="1:6">
      <c r="A28" s="1">
        <v>19</v>
      </c>
      <c r="B28" s="33"/>
      <c r="C28" s="46"/>
      <c r="D28" s="46"/>
      <c r="E28" s="46"/>
      <c r="F28" s="59">
        <f t="shared" si="0"/>
        <v>0</v>
      </c>
    </row>
    <row r="29" spans="1:6">
      <c r="A29" s="1">
        <v>20</v>
      </c>
      <c r="B29" s="33"/>
      <c r="C29" s="46"/>
      <c r="D29" s="46"/>
      <c r="E29" s="46"/>
      <c r="F29" s="59">
        <f t="shared" si="0"/>
        <v>0</v>
      </c>
    </row>
    <row r="30" spans="1:6">
      <c r="A30" s="1">
        <v>21</v>
      </c>
      <c r="B30" s="33"/>
      <c r="C30" s="46"/>
      <c r="D30" s="46"/>
      <c r="E30" s="46"/>
      <c r="F30" s="59">
        <f t="shared" si="0"/>
        <v>0</v>
      </c>
    </row>
    <row r="31" spans="1:6">
      <c r="A31" s="1">
        <v>22</v>
      </c>
      <c r="B31" s="33"/>
      <c r="C31" s="46"/>
      <c r="D31" s="46"/>
      <c r="E31" s="46"/>
      <c r="F31" s="59">
        <f t="shared" si="0"/>
        <v>0</v>
      </c>
    </row>
    <row r="32" spans="1:6">
      <c r="A32" s="1">
        <v>23</v>
      </c>
      <c r="B32" s="33"/>
      <c r="C32" s="46"/>
      <c r="D32" s="46"/>
      <c r="E32" s="46"/>
      <c r="F32" s="59">
        <f t="shared" si="0"/>
        <v>0</v>
      </c>
    </row>
    <row r="33" spans="1:6">
      <c r="A33" s="1">
        <v>24</v>
      </c>
      <c r="B33" s="33"/>
      <c r="C33" s="46"/>
      <c r="D33" s="46"/>
      <c r="E33" s="46"/>
      <c r="F33" s="59">
        <f t="shared" si="0"/>
        <v>0</v>
      </c>
    </row>
    <row r="34" spans="1:6">
      <c r="A34" s="1">
        <v>25</v>
      </c>
      <c r="B34" s="33"/>
      <c r="C34" s="46"/>
      <c r="D34" s="46"/>
      <c r="E34" s="46"/>
      <c r="F34" s="59">
        <f t="shared" si="0"/>
        <v>0</v>
      </c>
    </row>
    <row r="35" spans="1:6">
      <c r="A35" s="16"/>
      <c r="B35" s="16" t="s">
        <v>27</v>
      </c>
      <c r="C35" s="16"/>
      <c r="D35" s="16"/>
      <c r="E35" s="16"/>
      <c r="F35" s="60">
        <f>SUM(F10:F34)</f>
        <v>0</v>
      </c>
    </row>
    <row r="36" spans="1:6">
      <c r="B36" s="1" t="s">
        <v>28</v>
      </c>
      <c r="F36" s="33"/>
    </row>
    <row r="37" spans="1:6">
      <c r="B37" s="1" t="s">
        <v>29</v>
      </c>
      <c r="F37" s="33"/>
    </row>
    <row r="38" spans="1:6">
      <c r="A38" s="16"/>
      <c r="B38" s="16" t="s">
        <v>30</v>
      </c>
      <c r="C38" s="16"/>
      <c r="D38" s="16" t="s">
        <v>31</v>
      </c>
      <c r="E38" s="16"/>
      <c r="F38" s="16" t="s">
        <v>32</v>
      </c>
    </row>
    <row r="39" spans="1:6">
      <c r="A39" s="49" t="s">
        <v>33</v>
      </c>
      <c r="B39" s="50" t="s">
        <v>34</v>
      </c>
      <c r="C39" s="51"/>
      <c r="D39" s="50"/>
      <c r="E39" s="51"/>
      <c r="F39" s="61"/>
    </row>
    <row r="40" spans="1:6">
      <c r="A40" s="52" t="s">
        <v>35</v>
      </c>
      <c r="B40" s="53"/>
      <c r="C40" s="54"/>
      <c r="D40" s="53"/>
      <c r="E40" s="54"/>
      <c r="F40" s="62"/>
    </row>
    <row r="41" spans="1:6">
      <c r="A41" s="55" t="s">
        <v>36</v>
      </c>
      <c r="B41" s="14">
        <f>'Anx - A - Attendance details'!B32</f>
        <v>45442</v>
      </c>
      <c r="C41" s="57"/>
      <c r="D41" s="58"/>
      <c r="E41" s="57"/>
      <c r="F41" s="63"/>
    </row>
    <row r="43" spans="1:6">
      <c r="A43" s="1" t="s">
        <v>37</v>
      </c>
    </row>
    <row r="44" spans="1:6">
      <c r="A44" s="1" t="s">
        <v>53</v>
      </c>
    </row>
    <row r="45" spans="1:6">
      <c r="A45" s="1" t="s">
        <v>54</v>
      </c>
    </row>
  </sheetData>
  <sheetProtection selectLockedCells="1"/>
  <printOptions gridLines="1"/>
  <pageMargins left="0.70069444444444495" right="0.70069444444444495" top="0.75138888888888899" bottom="0.75138888888888899" header="0.29861111111111099" footer="0.29861111111111099"/>
  <pageSetup paperSize="9" orientation="portrait" horizontalDpi="360" verticalDpi="360" r:id="rId1"/>
  <headerFooter>
    <oddHeader>&amp;C&amp;A</oddHead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tabSelected="1" view="pageBreakPreview" zoomScaleNormal="100" workbookViewId="0">
      <selection activeCell="B18" sqref="B18"/>
    </sheetView>
  </sheetViews>
  <sheetFormatPr defaultColWidth="8.81640625" defaultRowHeight="13"/>
  <cols>
    <col min="1" max="1" width="7.453125" style="1" customWidth="1"/>
    <col min="2" max="2" width="21.81640625" style="1" customWidth="1"/>
    <col min="3" max="3" width="18.1796875" style="1" customWidth="1"/>
    <col min="4" max="4" width="15.26953125" style="1" customWidth="1"/>
    <col min="5" max="5" width="12.26953125" style="1" customWidth="1"/>
    <col min="6" max="6" width="16.7265625" style="1" customWidth="1"/>
    <col min="7" max="7" width="11" style="1" customWidth="1"/>
    <col min="8" max="8" width="12.81640625" style="1" customWidth="1"/>
    <col min="9" max="16384" width="8.81640625" style="1"/>
  </cols>
  <sheetData>
    <row r="1" spans="1:10">
      <c r="A1" s="1" t="s">
        <v>55</v>
      </c>
    </row>
    <row r="2" spans="1:10">
      <c r="A2" s="1" t="s">
        <v>56</v>
      </c>
    </row>
    <row r="3" spans="1:10">
      <c r="A3" s="1" t="s">
        <v>2</v>
      </c>
      <c r="C3" s="1" t="s">
        <v>118</v>
      </c>
    </row>
    <row r="4" spans="1:10">
      <c r="A4" s="1" t="s">
        <v>4</v>
      </c>
      <c r="C4" s="1" t="s">
        <v>117</v>
      </c>
    </row>
    <row r="5" spans="1:10">
      <c r="A5" s="1" t="s">
        <v>6</v>
      </c>
      <c r="C5" s="1" t="s">
        <v>119</v>
      </c>
    </row>
    <row r="6" spans="1:10">
      <c r="A6" s="1" t="s">
        <v>8</v>
      </c>
      <c r="C6" s="14">
        <f>'Anx - A - Attendance details'!C6</f>
        <v>45442</v>
      </c>
    </row>
    <row r="7" spans="1:10">
      <c r="A7" s="1" t="s">
        <v>9</v>
      </c>
      <c r="C7" s="7" t="s">
        <v>57</v>
      </c>
      <c r="D7" s="14">
        <f>'Anx - A - Attendance details'!D7</f>
        <v>45435</v>
      </c>
      <c r="E7" s="1" t="s">
        <v>11</v>
      </c>
      <c r="F7" s="14">
        <f>'Anx - A - Attendance details'!F7</f>
        <v>45441</v>
      </c>
    </row>
    <row r="9" spans="1:10" ht="25" customHeight="1">
      <c r="A9" s="43" t="s">
        <v>12</v>
      </c>
      <c r="B9" s="43" t="s">
        <v>58</v>
      </c>
      <c r="C9" s="43" t="s">
        <v>59</v>
      </c>
      <c r="D9" s="43" t="s">
        <v>60</v>
      </c>
      <c r="E9" s="43" t="s">
        <v>15</v>
      </c>
      <c r="F9" s="43" t="s">
        <v>43</v>
      </c>
      <c r="G9" s="16" t="s">
        <v>61</v>
      </c>
      <c r="H9" s="16" t="s">
        <v>17</v>
      </c>
    </row>
    <row r="10" spans="1:10">
      <c r="A10" s="1">
        <v>1</v>
      </c>
      <c r="B10" s="33" t="s">
        <v>120</v>
      </c>
      <c r="C10" s="44">
        <v>45437</v>
      </c>
      <c r="D10" s="45" t="s">
        <v>128</v>
      </c>
      <c r="E10" s="46">
        <v>21</v>
      </c>
      <c r="F10" s="47" t="s">
        <v>121</v>
      </c>
      <c r="G10" s="47">
        <v>350</v>
      </c>
      <c r="H10" s="59">
        <f>G10*E10</f>
        <v>7350</v>
      </c>
    </row>
    <row r="11" spans="1:10">
      <c r="A11" s="1">
        <v>6</v>
      </c>
      <c r="B11" s="33" t="s">
        <v>122</v>
      </c>
      <c r="C11" s="44">
        <v>45436</v>
      </c>
      <c r="D11" s="45" t="s">
        <v>125</v>
      </c>
      <c r="E11" s="46">
        <v>14</v>
      </c>
      <c r="F11" s="47" t="s">
        <v>123</v>
      </c>
      <c r="G11" s="47">
        <v>4150</v>
      </c>
      <c r="H11" s="59">
        <f t="shared" ref="H11:H14" si="0">G11*E11</f>
        <v>58100</v>
      </c>
    </row>
    <row r="12" spans="1:10">
      <c r="A12" s="1">
        <v>3</v>
      </c>
      <c r="B12" s="33" t="s">
        <v>122</v>
      </c>
      <c r="C12" s="44">
        <v>45437</v>
      </c>
      <c r="D12" s="45" t="s">
        <v>126</v>
      </c>
      <c r="E12" s="46">
        <v>6.5</v>
      </c>
      <c r="F12" s="47" t="s">
        <v>123</v>
      </c>
      <c r="G12" s="47">
        <v>4150</v>
      </c>
      <c r="H12" s="59">
        <f t="shared" si="0"/>
        <v>26975</v>
      </c>
    </row>
    <row r="13" spans="1:10">
      <c r="A13" s="1">
        <v>4</v>
      </c>
      <c r="B13" s="33" t="s">
        <v>124</v>
      </c>
      <c r="C13" s="44">
        <v>45440</v>
      </c>
      <c r="D13" s="45" t="s">
        <v>127</v>
      </c>
      <c r="E13" s="46">
        <v>8</v>
      </c>
      <c r="F13" s="47" t="s">
        <v>123</v>
      </c>
      <c r="G13" s="47">
        <v>4600</v>
      </c>
      <c r="H13" s="59">
        <f t="shared" si="0"/>
        <v>36800</v>
      </c>
    </row>
    <row r="14" spans="1:10">
      <c r="A14" s="1">
        <v>4</v>
      </c>
      <c r="B14" s="33" t="s">
        <v>129</v>
      </c>
      <c r="C14" s="44">
        <v>45439</v>
      </c>
      <c r="D14" s="45" t="s">
        <v>130</v>
      </c>
      <c r="E14" s="46">
        <v>500</v>
      </c>
      <c r="F14" s="47" t="s">
        <v>131</v>
      </c>
      <c r="G14" s="47">
        <v>31</v>
      </c>
      <c r="H14" s="59">
        <f t="shared" si="0"/>
        <v>15500</v>
      </c>
      <c r="J14" s="1" t="s">
        <v>62</v>
      </c>
    </row>
    <row r="15" spans="1:10">
      <c r="A15" s="1">
        <v>5</v>
      </c>
      <c r="B15" s="33"/>
      <c r="C15" s="44"/>
      <c r="D15" s="45"/>
      <c r="E15" s="46"/>
      <c r="F15" s="47"/>
      <c r="G15" s="65"/>
      <c r="H15" s="59"/>
    </row>
    <row r="16" spans="1:10">
      <c r="A16" s="1">
        <v>6</v>
      </c>
      <c r="B16" s="33"/>
      <c r="C16" s="44"/>
      <c r="D16" s="6"/>
      <c r="F16" s="47"/>
      <c r="G16" s="65"/>
      <c r="H16" s="59"/>
    </row>
    <row r="17" spans="1:8">
      <c r="A17" s="1">
        <v>7</v>
      </c>
      <c r="B17" s="33"/>
      <c r="C17" s="44"/>
      <c r="D17" s="45"/>
      <c r="E17" s="46"/>
      <c r="F17" s="47"/>
      <c r="G17" s="65"/>
      <c r="H17" s="59"/>
    </row>
    <row r="18" spans="1:8">
      <c r="A18" s="16"/>
      <c r="B18" s="16"/>
      <c r="C18" s="64"/>
      <c r="D18" s="16"/>
      <c r="E18" s="16"/>
      <c r="F18" s="47"/>
      <c r="G18" s="66"/>
      <c r="H18" s="59">
        <f t="shared" ref="H18:H20" si="1">G18*E18</f>
        <v>0</v>
      </c>
    </row>
    <row r="19" spans="1:8">
      <c r="B19" s="1" t="s">
        <v>28</v>
      </c>
      <c r="F19" s="47"/>
      <c r="G19" s="59"/>
      <c r="H19" s="59">
        <f t="shared" si="1"/>
        <v>0</v>
      </c>
    </row>
    <row r="20" spans="1:8">
      <c r="B20" s="1" t="s">
        <v>29</v>
      </c>
      <c r="F20" s="47"/>
      <c r="H20" s="59">
        <f t="shared" si="1"/>
        <v>0</v>
      </c>
    </row>
    <row r="21" spans="1:8">
      <c r="A21" s="16"/>
      <c r="B21" s="16" t="s">
        <v>30</v>
      </c>
      <c r="C21" s="16"/>
      <c r="D21" s="16"/>
      <c r="E21" s="16" t="s">
        <v>31</v>
      </c>
      <c r="F21" s="47"/>
      <c r="G21" s="48" t="s">
        <v>32</v>
      </c>
      <c r="H21" s="67">
        <f>SUM(H10:H20)</f>
        <v>144725</v>
      </c>
    </row>
    <row r="22" spans="1:8">
      <c r="A22" s="49" t="s">
        <v>33</v>
      </c>
      <c r="B22" s="50" t="s">
        <v>34</v>
      </c>
      <c r="C22" s="33"/>
      <c r="D22" s="33"/>
      <c r="E22" s="50"/>
      <c r="F22" s="47"/>
      <c r="G22" s="50"/>
      <c r="H22" s="51"/>
    </row>
    <row r="23" spans="1:8">
      <c r="A23" s="52" t="s">
        <v>35</v>
      </c>
      <c r="B23" s="53"/>
      <c r="C23" s="33"/>
      <c r="D23" s="54"/>
      <c r="E23" s="53"/>
      <c r="F23" s="33"/>
      <c r="G23" s="53"/>
      <c r="H23" s="54"/>
    </row>
    <row r="24" spans="1:8">
      <c r="A24" s="55" t="s">
        <v>36</v>
      </c>
      <c r="B24" s="14">
        <f>'Anx - A - Attendance details'!B32</f>
        <v>45442</v>
      </c>
      <c r="C24" s="56"/>
      <c r="D24" s="57"/>
      <c r="E24" s="58"/>
      <c r="F24" s="56"/>
      <c r="G24" s="58"/>
      <c r="H24" s="57"/>
    </row>
    <row r="26" spans="1:8">
      <c r="A26" s="1" t="s">
        <v>37</v>
      </c>
    </row>
    <row r="27" spans="1:8">
      <c r="A27" s="1" t="s">
        <v>63</v>
      </c>
    </row>
    <row r="28" spans="1:8">
      <c r="A28" s="1" t="s">
        <v>64</v>
      </c>
    </row>
    <row r="29" spans="1:8">
      <c r="A29" s="1" t="s">
        <v>65</v>
      </c>
    </row>
    <row r="30" spans="1:8">
      <c r="A30" s="1" t="s">
        <v>66</v>
      </c>
    </row>
  </sheetData>
  <sheetProtection selectLockedCells="1"/>
  <phoneticPr fontId="5" type="noConversion"/>
  <printOptions gridLines="1"/>
  <pageMargins left="0.70069444444444495" right="0.70069444444444495" top="0.75138888888888899" bottom="0.75138888888888899" header="0.29861111111111099" footer="0.29861111111111099"/>
  <pageSetup paperSize="9" scale="72" orientation="landscape" horizontalDpi="360" verticalDpi="360" r:id="rId1"/>
  <headerFooter>
    <oddHeader>&amp;C&amp;A</oddHead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87"/>
  <sheetViews>
    <sheetView workbookViewId="0">
      <selection activeCell="E6" sqref="E6"/>
    </sheetView>
  </sheetViews>
  <sheetFormatPr defaultColWidth="8" defaultRowHeight="13"/>
  <cols>
    <col min="1" max="2" width="8" style="1"/>
    <col min="3" max="4" width="9" style="1" customWidth="1"/>
    <col min="5" max="5" width="11.1796875" style="34" customWidth="1"/>
    <col min="6" max="13" width="11" style="34" customWidth="1"/>
    <col min="14" max="16384" width="8" style="1"/>
  </cols>
  <sheetData>
    <row r="1" spans="1:13">
      <c r="A1" s="1" t="s">
        <v>67</v>
      </c>
      <c r="E1" s="1"/>
      <c r="F1" s="1"/>
      <c r="G1" s="1"/>
      <c r="H1" s="1"/>
      <c r="I1" s="1"/>
      <c r="J1" s="1"/>
      <c r="K1" s="1"/>
      <c r="L1" s="1"/>
      <c r="M1" s="1"/>
    </row>
    <row r="2" spans="1:13">
      <c r="A2" s="1" t="s">
        <v>68</v>
      </c>
    </row>
    <row r="3" spans="1:13">
      <c r="A3" s="1" t="s">
        <v>2</v>
      </c>
      <c r="E3" s="1" t="s">
        <v>3</v>
      </c>
    </row>
    <row r="4" spans="1:13">
      <c r="A4" s="1" t="s">
        <v>4</v>
      </c>
      <c r="E4" s="1" t="s">
        <v>5</v>
      </c>
    </row>
    <row r="5" spans="1:13">
      <c r="A5" s="1" t="s">
        <v>6</v>
      </c>
      <c r="D5" s="7"/>
      <c r="E5" s="1" t="s">
        <v>7</v>
      </c>
    </row>
    <row r="6" spans="1:13">
      <c r="A6" s="1" t="s">
        <v>8</v>
      </c>
      <c r="E6" s="14">
        <v>43951</v>
      </c>
    </row>
    <row r="8" spans="1:13" s="13" customFormat="1" ht="39">
      <c r="A8" s="35" t="s">
        <v>69</v>
      </c>
      <c r="B8" s="35" t="s">
        <v>70</v>
      </c>
      <c r="C8" s="35" t="s">
        <v>71</v>
      </c>
      <c r="D8" s="36" t="s">
        <v>72</v>
      </c>
      <c r="E8" s="37" t="s">
        <v>73</v>
      </c>
      <c r="F8" s="37" t="s">
        <v>74</v>
      </c>
      <c r="G8" s="37" t="s">
        <v>75</v>
      </c>
      <c r="H8" s="37" t="s">
        <v>76</v>
      </c>
      <c r="I8" s="37" t="s">
        <v>77</v>
      </c>
      <c r="J8" s="37" t="s">
        <v>78</v>
      </c>
      <c r="K8" s="37" t="s">
        <v>79</v>
      </c>
      <c r="L8" s="37" t="s">
        <v>80</v>
      </c>
      <c r="M8" s="37" t="s">
        <v>81</v>
      </c>
    </row>
    <row r="9" spans="1:13">
      <c r="B9" s="24"/>
      <c r="C9" s="25"/>
      <c r="D9" s="30"/>
      <c r="E9" s="31"/>
      <c r="F9" s="38"/>
      <c r="G9" s="38"/>
      <c r="H9" s="38"/>
      <c r="I9" s="38"/>
      <c r="J9" s="38"/>
      <c r="K9" s="38"/>
      <c r="L9" s="40"/>
      <c r="M9" s="41"/>
    </row>
    <row r="10" spans="1:13">
      <c r="B10" s="24"/>
      <c r="C10" s="25"/>
      <c r="D10" s="30"/>
      <c r="E10" s="31"/>
      <c r="F10" s="38"/>
      <c r="G10" s="38"/>
      <c r="H10" s="38"/>
      <c r="I10" s="38"/>
      <c r="J10" s="38"/>
      <c r="K10" s="38"/>
      <c r="L10" s="40"/>
      <c r="M10" s="41"/>
    </row>
    <row r="11" spans="1:13">
      <c r="B11" s="24"/>
      <c r="C11" s="25"/>
      <c r="D11" s="30"/>
      <c r="E11" s="31"/>
      <c r="F11" s="38"/>
      <c r="G11" s="38"/>
      <c r="H11" s="38"/>
      <c r="I11" s="38"/>
      <c r="J11" s="38"/>
      <c r="K11" s="38"/>
      <c r="L11" s="40"/>
      <c r="M11" s="41"/>
    </row>
    <row r="12" spans="1:13">
      <c r="B12" s="24"/>
      <c r="C12" s="25"/>
      <c r="D12" s="30"/>
      <c r="E12" s="31"/>
      <c r="F12" s="38"/>
      <c r="G12" s="38"/>
      <c r="H12" s="38"/>
      <c r="I12" s="38"/>
      <c r="J12" s="38"/>
      <c r="K12" s="38"/>
      <c r="L12" s="40"/>
      <c r="M12" s="41"/>
    </row>
    <row r="13" spans="1:13">
      <c r="B13" s="24"/>
      <c r="C13" s="25"/>
      <c r="D13" s="30"/>
      <c r="E13" s="31"/>
      <c r="F13" s="38"/>
      <c r="G13" s="38"/>
      <c r="H13" s="38"/>
      <c r="I13" s="38"/>
      <c r="J13" s="38"/>
      <c r="K13" s="38"/>
      <c r="L13" s="40"/>
      <c r="M13" s="41"/>
    </row>
    <row r="14" spans="1:13">
      <c r="B14" s="24"/>
      <c r="C14" s="25"/>
      <c r="D14" s="30"/>
      <c r="E14" s="31"/>
      <c r="F14" s="38"/>
      <c r="G14" s="38"/>
      <c r="H14" s="38"/>
      <c r="I14" s="38"/>
      <c r="J14" s="38"/>
      <c r="K14" s="38"/>
      <c r="L14" s="40"/>
      <c r="M14" s="41"/>
    </row>
    <row r="15" spans="1:13">
      <c r="B15" s="25"/>
      <c r="C15" s="25"/>
      <c r="D15" s="30"/>
      <c r="E15" s="31"/>
      <c r="F15" s="38"/>
      <c r="G15" s="38"/>
      <c r="H15" s="38"/>
      <c r="I15" s="38"/>
      <c r="J15" s="38"/>
      <c r="K15" s="38"/>
      <c r="L15" s="40"/>
      <c r="M15" s="41"/>
    </row>
    <row r="16" spans="1:13">
      <c r="B16" s="25"/>
      <c r="C16" s="25"/>
      <c r="D16" s="30"/>
      <c r="E16" s="31"/>
      <c r="F16" s="38"/>
      <c r="G16" s="38"/>
      <c r="H16" s="38"/>
      <c r="I16" s="38"/>
      <c r="J16" s="38"/>
      <c r="K16" s="38"/>
      <c r="L16" s="40"/>
      <c r="M16" s="41"/>
    </row>
    <row r="17" spans="2:13">
      <c r="B17" s="25"/>
      <c r="C17" s="25"/>
      <c r="D17" s="30"/>
      <c r="E17" s="31"/>
      <c r="F17" s="38"/>
      <c r="G17" s="38"/>
      <c r="H17" s="38"/>
      <c r="I17" s="38"/>
      <c r="J17" s="38"/>
      <c r="K17" s="38"/>
      <c r="L17" s="40"/>
      <c r="M17" s="41"/>
    </row>
    <row r="18" spans="2:13">
      <c r="B18" s="25"/>
      <c r="C18" s="25"/>
      <c r="D18" s="30"/>
      <c r="E18" s="31"/>
      <c r="F18" s="38"/>
      <c r="G18" s="38"/>
      <c r="H18" s="38"/>
      <c r="I18" s="38"/>
      <c r="J18" s="38"/>
      <c r="K18" s="38"/>
      <c r="L18" s="40"/>
      <c r="M18" s="41"/>
    </row>
    <row r="19" spans="2:13">
      <c r="B19" s="25"/>
      <c r="C19" s="25"/>
      <c r="D19" s="30"/>
      <c r="E19" s="31"/>
      <c r="F19" s="38"/>
      <c r="G19" s="38"/>
      <c r="H19" s="38"/>
      <c r="I19" s="38"/>
      <c r="J19" s="38"/>
      <c r="K19" s="9"/>
      <c r="L19" s="40"/>
      <c r="M19" s="41"/>
    </row>
    <row r="20" spans="2:13">
      <c r="B20" s="25"/>
      <c r="C20" s="25"/>
      <c r="D20" s="30"/>
      <c r="E20" s="31"/>
      <c r="F20" s="38"/>
      <c r="G20" s="38"/>
      <c r="H20" s="38"/>
      <c r="I20" s="38"/>
      <c r="J20" s="38"/>
      <c r="K20" s="38"/>
      <c r="L20" s="40"/>
      <c r="M20" s="41"/>
    </row>
    <row r="21" spans="2:13">
      <c r="B21" s="25"/>
      <c r="C21" s="25"/>
      <c r="D21" s="30"/>
      <c r="E21" s="31"/>
      <c r="F21" s="38"/>
      <c r="G21" s="38"/>
      <c r="H21" s="38"/>
      <c r="I21" s="38"/>
      <c r="J21" s="38"/>
      <c r="K21" s="38"/>
      <c r="L21" s="40"/>
      <c r="M21" s="41"/>
    </row>
    <row r="22" spans="2:13">
      <c r="B22" s="25"/>
      <c r="C22" s="25"/>
      <c r="D22" s="30"/>
      <c r="E22" s="31"/>
      <c r="F22" s="38"/>
      <c r="G22" s="38"/>
      <c r="H22" s="38"/>
      <c r="I22" s="38"/>
      <c r="J22" s="38"/>
      <c r="K22" s="38"/>
      <c r="L22" s="40"/>
      <c r="M22" s="41"/>
    </row>
    <row r="23" spans="2:13">
      <c r="B23" s="25"/>
      <c r="C23" s="25"/>
      <c r="D23" s="30"/>
      <c r="E23" s="31"/>
      <c r="F23" s="38"/>
      <c r="G23" s="38"/>
      <c r="H23" s="38"/>
      <c r="I23" s="38"/>
      <c r="J23" s="38"/>
      <c r="K23" s="38"/>
      <c r="L23" s="40"/>
      <c r="M23" s="41"/>
    </row>
    <row r="24" spans="2:13">
      <c r="B24" s="25"/>
      <c r="C24" s="25"/>
      <c r="D24" s="30"/>
      <c r="E24" s="31"/>
      <c r="F24" s="38"/>
      <c r="G24" s="38"/>
      <c r="H24" s="38"/>
      <c r="I24" s="38"/>
      <c r="J24" s="38"/>
      <c r="K24" s="38"/>
      <c r="L24" s="40"/>
      <c r="M24" s="41"/>
    </row>
    <row r="25" spans="2:13">
      <c r="B25" s="25"/>
      <c r="C25" s="25"/>
      <c r="D25" s="30"/>
      <c r="E25" s="31"/>
      <c r="F25" s="38"/>
      <c r="G25" s="38"/>
      <c r="H25" s="38"/>
      <c r="I25" s="38"/>
      <c r="J25" s="38"/>
      <c r="K25" s="38"/>
      <c r="L25" s="40"/>
      <c r="M25" s="41"/>
    </row>
    <row r="26" spans="2:13">
      <c r="B26" s="25"/>
      <c r="C26" s="25"/>
      <c r="D26" s="30"/>
      <c r="E26" s="31"/>
      <c r="F26" s="38"/>
      <c r="G26" s="38"/>
      <c r="H26" s="38"/>
      <c r="I26" s="38"/>
      <c r="J26" s="38"/>
      <c r="K26" s="38"/>
      <c r="L26" s="40"/>
      <c r="M26" s="41"/>
    </row>
    <row r="27" spans="2:13">
      <c r="B27" s="25"/>
      <c r="C27" s="25"/>
      <c r="D27" s="30"/>
      <c r="E27" s="31"/>
      <c r="F27" s="38"/>
      <c r="G27" s="38"/>
      <c r="H27" s="38"/>
      <c r="I27" s="38"/>
      <c r="J27" s="38"/>
      <c r="K27" s="38"/>
      <c r="L27" s="40"/>
      <c r="M27" s="41"/>
    </row>
    <row r="28" spans="2:13">
      <c r="B28" s="25"/>
      <c r="C28" s="25"/>
      <c r="D28" s="30"/>
      <c r="E28" s="31"/>
      <c r="F28" s="38"/>
      <c r="G28" s="38"/>
      <c r="H28" s="38"/>
      <c r="I28" s="38"/>
      <c r="J28" s="38"/>
      <c r="K28" s="38"/>
      <c r="L28" s="40"/>
      <c r="M28" s="41"/>
    </row>
    <row r="29" spans="2:13">
      <c r="B29" s="25"/>
      <c r="C29" s="25"/>
      <c r="D29" s="30"/>
      <c r="E29" s="31"/>
      <c r="F29" s="38"/>
      <c r="G29" s="38"/>
      <c r="H29" s="38"/>
      <c r="I29" s="38"/>
      <c r="J29" s="38"/>
      <c r="K29" s="38"/>
      <c r="L29" s="40"/>
      <c r="M29" s="41"/>
    </row>
    <row r="30" spans="2:13">
      <c r="B30" s="25"/>
      <c r="C30" s="25"/>
      <c r="D30" s="30"/>
      <c r="E30" s="31"/>
      <c r="F30" s="38"/>
      <c r="G30" s="38"/>
      <c r="H30" s="38"/>
      <c r="I30" s="38"/>
      <c r="J30" s="38"/>
      <c r="K30" s="38"/>
      <c r="L30" s="40"/>
      <c r="M30" s="41"/>
    </row>
    <row r="31" spans="2:13">
      <c r="B31" s="25"/>
      <c r="C31" s="25"/>
      <c r="D31" s="30"/>
      <c r="E31" s="31"/>
      <c r="F31" s="38"/>
      <c r="G31" s="38"/>
      <c r="H31" s="38"/>
      <c r="I31" s="38"/>
      <c r="J31" s="38"/>
      <c r="K31" s="38"/>
      <c r="L31" s="40"/>
      <c r="M31" s="41"/>
    </row>
    <row r="32" spans="2:13">
      <c r="B32" s="25"/>
      <c r="C32" s="25"/>
      <c r="D32" s="30"/>
      <c r="E32" s="31"/>
      <c r="F32" s="31"/>
      <c r="G32" s="38"/>
      <c r="H32" s="38"/>
      <c r="I32" s="38"/>
      <c r="J32" s="38"/>
      <c r="K32" s="38"/>
      <c r="L32" s="40"/>
      <c r="M32" s="41"/>
    </row>
    <row r="33" spans="2:13">
      <c r="B33" s="25"/>
      <c r="C33" s="25"/>
      <c r="D33" s="30"/>
      <c r="E33" s="31"/>
      <c r="F33" s="38"/>
      <c r="G33" s="38"/>
      <c r="H33" s="38"/>
      <c r="I33" s="38"/>
      <c r="J33" s="38"/>
      <c r="K33" s="38"/>
      <c r="L33" s="40"/>
      <c r="M33" s="41"/>
    </row>
    <row r="34" spans="2:13">
      <c r="B34" s="25"/>
      <c r="C34" s="25"/>
      <c r="D34" s="30"/>
      <c r="E34" s="31"/>
      <c r="F34" s="38"/>
      <c r="G34" s="38"/>
      <c r="H34" s="38"/>
      <c r="I34" s="38"/>
      <c r="J34" s="38"/>
      <c r="K34" s="38"/>
      <c r="L34" s="40"/>
      <c r="M34" s="41"/>
    </row>
    <row r="35" spans="2:13">
      <c r="B35" s="25"/>
      <c r="C35" s="25"/>
      <c r="D35" s="30"/>
      <c r="E35" s="31"/>
      <c r="F35" s="38"/>
      <c r="G35" s="38"/>
      <c r="H35" s="38"/>
      <c r="I35" s="38"/>
      <c r="J35" s="38"/>
      <c r="K35" s="38"/>
      <c r="L35" s="40"/>
      <c r="M35" s="41"/>
    </row>
    <row r="36" spans="2:13">
      <c r="B36" s="25"/>
      <c r="C36" s="25"/>
      <c r="D36" s="30"/>
      <c r="E36" s="31"/>
      <c r="F36" s="38"/>
      <c r="G36" s="38"/>
      <c r="H36" s="38"/>
      <c r="I36" s="38"/>
      <c r="J36" s="38"/>
      <c r="K36" s="38"/>
      <c r="L36" s="40"/>
      <c r="M36" s="41"/>
    </row>
    <row r="37" spans="2:13">
      <c r="B37" s="25"/>
      <c r="C37" s="25"/>
      <c r="D37" s="30"/>
      <c r="E37" s="31"/>
      <c r="F37" s="38"/>
      <c r="G37" s="38"/>
      <c r="H37" s="38"/>
      <c r="I37" s="38"/>
      <c r="J37" s="38"/>
      <c r="K37" s="38"/>
      <c r="L37" s="40"/>
      <c r="M37" s="41"/>
    </row>
    <row r="38" spans="2:13">
      <c r="B38" s="25"/>
      <c r="C38" s="25"/>
      <c r="D38" s="30"/>
      <c r="E38" s="31"/>
      <c r="F38" s="38"/>
      <c r="G38" s="38"/>
      <c r="H38" s="38"/>
      <c r="I38" s="38"/>
      <c r="J38" s="38"/>
      <c r="K38" s="38"/>
      <c r="L38" s="40"/>
      <c r="M38" s="41"/>
    </row>
    <row r="39" spans="2:13">
      <c r="B39" s="25"/>
      <c r="C39" s="25"/>
      <c r="D39" s="30"/>
      <c r="E39" s="31"/>
      <c r="F39" s="39"/>
      <c r="G39" s="40"/>
      <c r="H39" s="40"/>
      <c r="I39" s="38"/>
      <c r="J39" s="38"/>
      <c r="K39" s="38"/>
      <c r="L39" s="38"/>
      <c r="M39" s="40"/>
    </row>
    <row r="40" spans="2:13">
      <c r="B40" s="25"/>
      <c r="C40" s="25"/>
      <c r="D40" s="30"/>
      <c r="E40" s="31"/>
      <c r="F40" s="31"/>
      <c r="G40" s="40"/>
      <c r="H40" s="40"/>
      <c r="I40" s="38"/>
      <c r="J40" s="41"/>
      <c r="K40" s="38"/>
      <c r="L40" s="38"/>
      <c r="M40" s="40"/>
    </row>
    <row r="41" spans="2:13">
      <c r="B41" s="25"/>
      <c r="C41" s="25"/>
      <c r="D41" s="30"/>
      <c r="E41" s="31"/>
      <c r="F41" s="41"/>
      <c r="G41" s="40"/>
      <c r="H41" s="40"/>
      <c r="I41" s="38"/>
      <c r="J41" s="38"/>
      <c r="K41" s="38"/>
      <c r="L41" s="38"/>
      <c r="M41" s="40"/>
    </row>
    <row r="42" spans="2:13">
      <c r="B42" s="25"/>
      <c r="C42" s="25"/>
      <c r="D42" s="30"/>
      <c r="E42" s="31"/>
      <c r="F42" s="41"/>
      <c r="G42" s="40"/>
      <c r="H42" s="40"/>
      <c r="I42" s="38"/>
      <c r="J42" s="38"/>
      <c r="K42" s="38"/>
      <c r="L42" s="38"/>
      <c r="M42" s="40"/>
    </row>
    <row r="43" spans="2:13">
      <c r="B43" s="25"/>
      <c r="C43" s="25"/>
      <c r="D43" s="30"/>
      <c r="E43" s="39"/>
      <c r="F43" s="41"/>
      <c r="G43" s="40"/>
      <c r="H43" s="40"/>
      <c r="I43" s="38"/>
      <c r="J43" s="38"/>
      <c r="K43" s="38"/>
      <c r="L43" s="38"/>
      <c r="M43" s="40"/>
    </row>
    <row r="44" spans="2:13">
      <c r="B44" s="25"/>
      <c r="C44" s="25"/>
      <c r="D44" s="30"/>
      <c r="E44" s="31"/>
      <c r="F44" s="31"/>
      <c r="G44" s="40"/>
      <c r="H44" s="40"/>
      <c r="I44" s="38"/>
      <c r="J44" s="38"/>
      <c r="K44" s="38"/>
      <c r="L44" s="38"/>
      <c r="M44" s="40"/>
    </row>
    <row r="45" spans="2:13">
      <c r="B45" s="25"/>
      <c r="C45" s="25"/>
      <c r="D45" s="30"/>
      <c r="E45" s="31"/>
      <c r="F45" s="38"/>
      <c r="G45" s="38"/>
      <c r="H45" s="41"/>
      <c r="I45" s="41"/>
      <c r="J45" s="41"/>
      <c r="K45" s="41"/>
      <c r="L45" s="41"/>
      <c r="M45" s="41"/>
    </row>
    <row r="46" spans="2:13">
      <c r="B46" s="25"/>
      <c r="C46" s="25"/>
      <c r="D46" s="30"/>
      <c r="E46" s="31"/>
      <c r="F46" s="38"/>
      <c r="G46" s="38"/>
      <c r="H46" s="38"/>
      <c r="I46" s="38"/>
      <c r="J46" s="38"/>
      <c r="K46" s="38"/>
      <c r="L46" s="38"/>
      <c r="M46" s="40"/>
    </row>
    <row r="47" spans="2:13">
      <c r="B47" s="25"/>
      <c r="C47" s="25"/>
      <c r="D47" s="30"/>
      <c r="E47" s="31"/>
      <c r="F47" s="31"/>
      <c r="G47" s="40"/>
      <c r="H47" s="38"/>
      <c r="I47" s="41"/>
      <c r="J47" s="41"/>
      <c r="K47" s="41"/>
      <c r="L47" s="41"/>
      <c r="M47" s="41"/>
    </row>
    <row r="48" spans="2:13">
      <c r="B48" s="25"/>
      <c r="C48" s="25"/>
      <c r="D48" s="30"/>
      <c r="E48" s="39"/>
      <c r="F48" s="40"/>
      <c r="G48" s="40"/>
      <c r="H48" s="38"/>
      <c r="I48" s="38"/>
      <c r="J48" s="38"/>
      <c r="K48" s="38"/>
      <c r="L48" s="40"/>
      <c r="M48" s="41"/>
    </row>
    <row r="49" spans="2:13">
      <c r="B49" s="25"/>
      <c r="C49" s="25"/>
      <c r="D49" s="30"/>
      <c r="E49" s="39"/>
      <c r="F49" s="40"/>
      <c r="G49" s="40"/>
      <c r="H49" s="38"/>
      <c r="I49" s="38"/>
      <c r="J49" s="38"/>
      <c r="K49" s="38"/>
      <c r="L49" s="40"/>
      <c r="M49" s="41"/>
    </row>
    <row r="50" spans="2:13">
      <c r="B50" s="25"/>
      <c r="C50" s="25"/>
      <c r="D50" s="30"/>
      <c r="E50" s="39"/>
      <c r="F50" s="40"/>
      <c r="G50" s="40"/>
      <c r="H50" s="38"/>
      <c r="I50" s="38"/>
      <c r="J50" s="38"/>
      <c r="K50" s="38"/>
      <c r="L50" s="40"/>
      <c r="M50" s="41"/>
    </row>
    <row r="51" spans="2:13">
      <c r="B51" s="25"/>
      <c r="C51" s="25"/>
      <c r="D51" s="30"/>
      <c r="E51" s="39"/>
      <c r="F51" s="40"/>
      <c r="G51" s="40"/>
      <c r="H51" s="38"/>
      <c r="I51" s="38"/>
      <c r="J51" s="38"/>
      <c r="K51" s="38"/>
      <c r="L51" s="40"/>
      <c r="M51" s="41"/>
    </row>
    <row r="52" spans="2:13">
      <c r="B52" s="25"/>
      <c r="C52" s="25"/>
      <c r="D52" s="30"/>
      <c r="E52" s="31"/>
      <c r="F52" s="31"/>
      <c r="G52" s="40"/>
      <c r="H52" s="38"/>
      <c r="I52" s="38"/>
      <c r="J52" s="38"/>
      <c r="K52" s="38"/>
      <c r="L52" s="40"/>
      <c r="M52" s="41"/>
    </row>
    <row r="53" spans="2:13">
      <c r="B53" s="25"/>
      <c r="C53" s="25"/>
      <c r="D53" s="30"/>
      <c r="E53" s="31"/>
      <c r="F53" s="38"/>
      <c r="G53" s="38"/>
      <c r="H53" s="38"/>
      <c r="I53" s="38"/>
      <c r="J53" s="38"/>
      <c r="K53" s="38"/>
      <c r="L53" s="40"/>
      <c r="M53" s="41"/>
    </row>
    <row r="54" spans="2:13">
      <c r="B54" s="25"/>
      <c r="C54" s="25"/>
      <c r="D54" s="30"/>
      <c r="E54" s="31"/>
      <c r="F54" s="38"/>
      <c r="G54" s="38"/>
      <c r="H54" s="38"/>
      <c r="I54" s="38"/>
      <c r="J54" s="38"/>
      <c r="K54" s="38"/>
      <c r="L54" s="40"/>
      <c r="M54" s="41"/>
    </row>
    <row r="55" spans="2:13">
      <c r="B55" s="25"/>
      <c r="C55" s="25"/>
      <c r="D55" s="30"/>
      <c r="E55" s="31"/>
      <c r="F55" s="38"/>
      <c r="G55" s="38"/>
      <c r="H55" s="38"/>
      <c r="I55" s="38"/>
      <c r="J55" s="38"/>
      <c r="K55" s="38"/>
      <c r="L55" s="40"/>
      <c r="M55" s="41"/>
    </row>
    <row r="56" spans="2:13">
      <c r="B56" s="25"/>
      <c r="C56" s="25"/>
      <c r="D56" s="30"/>
      <c r="E56" s="31"/>
      <c r="F56" s="38"/>
      <c r="G56" s="38"/>
      <c r="H56" s="41"/>
      <c r="I56" s="38"/>
      <c r="J56" s="38"/>
      <c r="K56" s="38"/>
      <c r="L56" s="40"/>
      <c r="M56" s="41"/>
    </row>
    <row r="57" spans="2:13">
      <c r="B57" s="25"/>
      <c r="C57" s="25"/>
      <c r="D57" s="30"/>
      <c r="E57" s="31"/>
      <c r="F57" s="38"/>
      <c r="G57" s="38"/>
      <c r="H57" s="41"/>
      <c r="I57" s="38"/>
      <c r="J57" s="38"/>
      <c r="K57" s="38"/>
      <c r="L57" s="40"/>
      <c r="M57" s="41"/>
    </row>
    <row r="58" spans="2:13">
      <c r="B58" s="25"/>
      <c r="C58" s="25"/>
      <c r="D58" s="30"/>
      <c r="E58" s="31"/>
      <c r="F58" s="38"/>
      <c r="G58" s="38"/>
      <c r="H58" s="41"/>
      <c r="I58" s="38"/>
      <c r="J58" s="38"/>
      <c r="K58" s="38"/>
      <c r="L58" s="40"/>
      <c r="M58" s="41"/>
    </row>
    <row r="59" spans="2:13">
      <c r="B59" s="25"/>
      <c r="C59" s="25"/>
      <c r="D59" s="30"/>
      <c r="E59" s="31"/>
      <c r="F59" s="38"/>
      <c r="G59" s="38"/>
      <c r="H59" s="41"/>
      <c r="I59" s="38"/>
      <c r="J59" s="38"/>
      <c r="K59" s="38"/>
      <c r="L59" s="40"/>
      <c r="M59" s="41"/>
    </row>
    <row r="60" spans="2:13">
      <c r="B60" s="25"/>
      <c r="C60" s="25"/>
      <c r="D60" s="30"/>
      <c r="E60" s="31"/>
      <c r="F60" s="38"/>
      <c r="G60" s="38"/>
      <c r="H60" s="41"/>
      <c r="I60" s="38"/>
      <c r="J60" s="38"/>
      <c r="K60" s="38"/>
      <c r="L60" s="40"/>
      <c r="M60" s="41"/>
    </row>
    <row r="61" spans="2:13">
      <c r="B61" s="25"/>
      <c r="C61" s="25"/>
      <c r="D61" s="30"/>
      <c r="E61" s="31"/>
      <c r="F61" s="38"/>
      <c r="G61" s="38"/>
      <c r="H61" s="41"/>
      <c r="I61" s="38"/>
      <c r="J61" s="38"/>
      <c r="K61" s="38"/>
      <c r="L61" s="40"/>
      <c r="M61" s="41"/>
    </row>
    <row r="62" spans="2:13">
      <c r="B62" s="25"/>
      <c r="C62" s="25"/>
      <c r="D62" s="30"/>
      <c r="E62" s="31"/>
      <c r="F62" s="38"/>
      <c r="G62" s="41"/>
      <c r="H62" s="41"/>
      <c r="I62" s="38"/>
      <c r="J62" s="38"/>
      <c r="K62" s="38"/>
      <c r="L62" s="40"/>
      <c r="M62" s="41"/>
    </row>
    <row r="63" spans="2:13">
      <c r="B63" s="25"/>
      <c r="C63" s="25"/>
      <c r="D63" s="30"/>
      <c r="E63" s="31"/>
      <c r="F63" s="38"/>
      <c r="G63" s="41"/>
      <c r="H63" s="41"/>
      <c r="I63" s="38"/>
      <c r="J63" s="38"/>
      <c r="K63" s="38"/>
      <c r="L63" s="40"/>
      <c r="M63" s="41"/>
    </row>
    <row r="64" spans="2:13">
      <c r="B64" s="25"/>
      <c r="C64" s="25"/>
      <c r="D64" s="30"/>
      <c r="E64" s="31"/>
      <c r="F64" s="38"/>
      <c r="G64" s="38"/>
      <c r="H64" s="38"/>
      <c r="I64" s="38"/>
      <c r="J64" s="38"/>
      <c r="K64" s="38"/>
      <c r="L64" s="40"/>
      <c r="M64" s="41"/>
    </row>
    <row r="65" spans="2:13">
      <c r="B65" s="25"/>
      <c r="C65" s="25"/>
      <c r="D65" s="30"/>
      <c r="E65" s="31"/>
      <c r="F65" s="38"/>
      <c r="G65" s="38"/>
      <c r="H65" s="38"/>
      <c r="I65" s="38"/>
      <c r="J65" s="38"/>
      <c r="K65" s="38"/>
      <c r="L65" s="40"/>
      <c r="M65" s="41"/>
    </row>
    <row r="66" spans="2:13">
      <c r="B66" s="25"/>
      <c r="C66" s="25"/>
      <c r="D66" s="30"/>
      <c r="E66" s="31"/>
      <c r="F66" s="38"/>
      <c r="G66" s="38"/>
      <c r="H66" s="38"/>
      <c r="I66" s="38"/>
      <c r="J66" s="38"/>
      <c r="K66" s="38"/>
      <c r="L66" s="40"/>
      <c r="M66" s="41"/>
    </row>
    <row r="67" spans="2:13">
      <c r="B67" s="25"/>
      <c r="C67" s="25"/>
      <c r="D67" s="30"/>
      <c r="E67" s="31"/>
      <c r="F67" s="38"/>
      <c r="G67" s="38"/>
      <c r="H67" s="38"/>
      <c r="I67" s="38"/>
      <c r="J67" s="38"/>
      <c r="K67" s="38"/>
      <c r="L67" s="40"/>
      <c r="M67" s="41"/>
    </row>
    <row r="68" spans="2:13">
      <c r="B68" s="25"/>
      <c r="C68" s="25"/>
      <c r="D68" s="30"/>
      <c r="E68" s="31"/>
      <c r="F68" s="38"/>
      <c r="G68" s="38"/>
      <c r="H68" s="38"/>
      <c r="I68" s="38"/>
      <c r="J68" s="41"/>
      <c r="K68" s="38"/>
      <c r="L68" s="40"/>
      <c r="M68" s="41"/>
    </row>
    <row r="69" spans="2:13">
      <c r="B69" s="25"/>
      <c r="C69" s="25"/>
      <c r="D69" s="30"/>
      <c r="E69" s="31"/>
      <c r="F69" s="38"/>
      <c r="G69" s="38"/>
      <c r="H69" s="38"/>
      <c r="I69" s="38"/>
      <c r="J69" s="41"/>
      <c r="K69" s="38"/>
      <c r="L69" s="40"/>
      <c r="M69" s="41"/>
    </row>
    <row r="70" spans="2:13">
      <c r="B70" s="25"/>
      <c r="C70" s="25"/>
      <c r="D70" s="30"/>
      <c r="E70" s="31"/>
      <c r="F70" s="38"/>
      <c r="G70" s="38"/>
      <c r="H70" s="38"/>
      <c r="I70" s="38"/>
      <c r="J70" s="41"/>
      <c r="K70" s="38"/>
      <c r="L70" s="40"/>
      <c r="M70" s="41"/>
    </row>
    <row r="71" spans="2:13">
      <c r="B71" s="25"/>
      <c r="C71" s="25"/>
      <c r="D71" s="30"/>
      <c r="E71" s="31"/>
      <c r="F71" s="38"/>
      <c r="G71" s="38"/>
      <c r="H71" s="38"/>
      <c r="I71" s="38"/>
      <c r="J71" s="41"/>
      <c r="K71" s="38"/>
      <c r="L71" s="40"/>
      <c r="M71" s="41"/>
    </row>
    <row r="72" spans="2:13">
      <c r="B72" s="25"/>
      <c r="C72" s="25"/>
      <c r="D72" s="30"/>
      <c r="E72" s="31"/>
      <c r="F72" s="38"/>
      <c r="G72" s="38"/>
      <c r="H72" s="38"/>
      <c r="I72" s="38"/>
      <c r="J72" s="41"/>
      <c r="K72" s="38"/>
      <c r="L72" s="40"/>
      <c r="M72" s="41"/>
    </row>
    <row r="73" spans="2:13">
      <c r="B73" s="25"/>
      <c r="C73" s="25"/>
      <c r="D73" s="30"/>
      <c r="E73" s="31"/>
      <c r="F73" s="38"/>
      <c r="G73" s="38"/>
      <c r="H73" s="38"/>
      <c r="I73" s="38"/>
      <c r="J73" s="41"/>
      <c r="K73" s="38"/>
      <c r="L73" s="40"/>
      <c r="M73" s="41"/>
    </row>
    <row r="74" spans="2:13">
      <c r="B74" s="25"/>
      <c r="C74" s="25"/>
      <c r="D74" s="30"/>
      <c r="E74" s="31"/>
      <c r="F74" s="38"/>
      <c r="G74" s="38"/>
      <c r="H74" s="38"/>
      <c r="I74" s="38"/>
      <c r="J74" s="41"/>
      <c r="K74" s="38"/>
      <c r="L74" s="40"/>
      <c r="M74" s="41"/>
    </row>
    <row r="75" spans="2:13">
      <c r="B75" s="25"/>
      <c r="C75" s="25"/>
      <c r="D75" s="30"/>
      <c r="E75" s="31"/>
      <c r="F75" s="38"/>
      <c r="G75" s="38"/>
      <c r="H75" s="38"/>
      <c r="I75" s="38"/>
      <c r="J75" s="41"/>
      <c r="K75" s="38"/>
      <c r="L75" s="40"/>
      <c r="M75" s="41"/>
    </row>
    <row r="76" spans="2:13">
      <c r="B76" s="25"/>
      <c r="C76" s="25"/>
      <c r="D76" s="30"/>
      <c r="E76" s="31"/>
      <c r="F76" s="38"/>
      <c r="G76" s="38"/>
      <c r="H76" s="38"/>
      <c r="I76" s="38"/>
      <c r="J76" s="41"/>
      <c r="K76" s="38"/>
      <c r="L76" s="40"/>
      <c r="M76" s="41"/>
    </row>
    <row r="77" spans="2:13">
      <c r="B77" s="25"/>
      <c r="C77" s="25"/>
      <c r="D77" s="30"/>
      <c r="E77" s="31"/>
      <c r="F77" s="38"/>
      <c r="G77" s="38"/>
      <c r="H77" s="38"/>
      <c r="I77" s="38"/>
      <c r="J77" s="41"/>
      <c r="K77" s="38"/>
      <c r="L77" s="40"/>
      <c r="M77" s="41"/>
    </row>
    <row r="78" spans="2:13">
      <c r="B78" s="25"/>
      <c r="C78" s="25"/>
      <c r="D78" s="30"/>
      <c r="E78" s="31"/>
      <c r="F78" s="38"/>
      <c r="G78" s="38"/>
      <c r="H78" s="38"/>
      <c r="I78" s="38"/>
      <c r="J78" s="41"/>
      <c r="K78" s="38"/>
      <c r="L78" s="40"/>
      <c r="M78" s="41"/>
    </row>
    <row r="79" spans="2:13">
      <c r="B79" s="25"/>
      <c r="C79" s="25"/>
      <c r="D79" s="30"/>
      <c r="E79" s="31"/>
      <c r="F79" s="38"/>
      <c r="G79" s="38"/>
      <c r="H79" s="38"/>
      <c r="I79" s="38"/>
      <c r="J79" s="41"/>
      <c r="K79" s="38"/>
      <c r="L79" s="40"/>
      <c r="M79" s="41"/>
    </row>
    <row r="80" spans="2:13">
      <c r="B80" s="25"/>
      <c r="C80" s="25"/>
      <c r="D80" s="30"/>
      <c r="E80" s="31"/>
      <c r="F80" s="38"/>
      <c r="G80" s="38"/>
      <c r="H80" s="38"/>
      <c r="I80" s="38"/>
      <c r="J80" s="41"/>
      <c r="K80" s="38"/>
      <c r="L80" s="40"/>
      <c r="M80" s="41"/>
    </row>
    <row r="81" spans="2:13">
      <c r="B81" s="25"/>
      <c r="C81" s="25"/>
      <c r="D81" s="30"/>
      <c r="E81" s="31"/>
      <c r="F81" s="31"/>
      <c r="G81" s="41"/>
      <c r="H81" s="42"/>
      <c r="I81" s="41"/>
      <c r="J81" s="42"/>
      <c r="K81" s="38"/>
      <c r="L81" s="40"/>
      <c r="M81" s="41"/>
    </row>
    <row r="82" spans="2:13">
      <c r="B82" s="25"/>
      <c r="C82" s="25"/>
      <c r="D82" s="30"/>
      <c r="E82" s="31"/>
      <c r="F82" s="31"/>
      <c r="G82" s="38"/>
      <c r="H82" s="38"/>
      <c r="I82" s="38"/>
      <c r="J82" s="42"/>
      <c r="K82" s="38"/>
      <c r="L82" s="40"/>
      <c r="M82" s="41"/>
    </row>
    <row r="83" spans="2:13">
      <c r="B83" s="25"/>
      <c r="C83" s="25"/>
      <c r="D83" s="30"/>
      <c r="E83" s="31"/>
      <c r="F83" s="31"/>
      <c r="G83" s="41"/>
      <c r="H83" s="41"/>
      <c r="I83" s="41"/>
      <c r="J83" s="42"/>
      <c r="K83" s="38"/>
      <c r="L83" s="40"/>
      <c r="M83" s="41"/>
    </row>
    <row r="84" spans="2:13">
      <c r="B84" s="25"/>
      <c r="C84" s="25"/>
      <c r="D84" s="30"/>
      <c r="E84" s="31"/>
      <c r="F84" s="41"/>
      <c r="G84" s="41"/>
      <c r="H84" s="41"/>
      <c r="I84" s="42"/>
      <c r="J84" s="41"/>
      <c r="K84" s="38"/>
      <c r="L84" s="40"/>
      <c r="M84" s="41"/>
    </row>
    <row r="85" spans="2:13">
      <c r="B85" s="25"/>
      <c r="C85" s="25"/>
      <c r="D85" s="30"/>
      <c r="E85" s="31"/>
      <c r="F85" s="38"/>
      <c r="G85" s="38"/>
      <c r="H85" s="38"/>
      <c r="I85" s="38"/>
      <c r="J85" s="41"/>
      <c r="K85" s="38"/>
      <c r="L85" s="40"/>
      <c r="M85" s="41"/>
    </row>
    <row r="86" spans="2:13">
      <c r="B86" s="25"/>
      <c r="C86" s="25"/>
      <c r="D86" s="30"/>
      <c r="E86" s="31"/>
      <c r="F86" s="38"/>
      <c r="G86" s="38"/>
      <c r="H86" s="38"/>
      <c r="I86" s="38"/>
      <c r="J86" s="41"/>
      <c r="K86" s="38"/>
      <c r="L86" s="40"/>
      <c r="M86" s="41"/>
    </row>
    <row r="87" spans="2:13">
      <c r="B87" s="33"/>
      <c r="C87" s="33"/>
      <c r="D87" s="33"/>
      <c r="E87" s="41"/>
      <c r="F87" s="41"/>
      <c r="G87" s="41"/>
      <c r="H87" s="41"/>
      <c r="I87" s="41"/>
      <c r="J87" s="41"/>
      <c r="K87" s="38"/>
      <c r="L87" s="40"/>
      <c r="M87" s="41"/>
    </row>
  </sheetData>
  <sheetProtection selectLockedCells="1"/>
  <printOptions gridLines="1"/>
  <pageMargins left="0.41875000000000001" right="0.47916666666666702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4"/>
  <sheetViews>
    <sheetView workbookViewId="0">
      <selection activeCell="E6" sqref="E6"/>
    </sheetView>
  </sheetViews>
  <sheetFormatPr defaultColWidth="8" defaultRowHeight="13"/>
  <cols>
    <col min="1" max="1" width="6.453125" style="6" customWidth="1"/>
    <col min="2" max="2" width="7.453125" style="1" customWidth="1"/>
    <col min="3" max="3" width="8.54296875" style="1" customWidth="1"/>
    <col min="4" max="4" width="8.1796875" style="1" customWidth="1"/>
    <col min="5" max="5" width="11.1796875" style="7" customWidth="1"/>
    <col min="6" max="8" width="11" style="1" customWidth="1"/>
    <col min="9" max="9" width="10.453125" style="1" customWidth="1"/>
    <col min="10" max="13" width="11" style="1" customWidth="1"/>
    <col min="14" max="14" width="11" style="12" customWidth="1"/>
    <col min="15" max="16384" width="8" style="1"/>
  </cols>
  <sheetData>
    <row r="1" spans="1:17">
      <c r="A1" s="6" t="s">
        <v>82</v>
      </c>
      <c r="E1" s="1"/>
      <c r="N1" s="1"/>
    </row>
    <row r="2" spans="1:17">
      <c r="A2" s="6" t="s">
        <v>83</v>
      </c>
    </row>
    <row r="3" spans="1:17">
      <c r="A3" s="6" t="s">
        <v>2</v>
      </c>
      <c r="E3" s="1" t="s">
        <v>3</v>
      </c>
    </row>
    <row r="4" spans="1:17">
      <c r="A4" s="6" t="s">
        <v>4</v>
      </c>
      <c r="E4" s="1" t="s">
        <v>5</v>
      </c>
    </row>
    <row r="5" spans="1:17">
      <c r="A5" s="6" t="s">
        <v>6</v>
      </c>
      <c r="E5" s="1" t="s">
        <v>7</v>
      </c>
    </row>
    <row r="6" spans="1:17">
      <c r="A6" s="6" t="s">
        <v>8</v>
      </c>
      <c r="C6" s="7"/>
      <c r="D6" s="7"/>
      <c r="E6" s="14">
        <v>43951</v>
      </c>
    </row>
    <row r="7" spans="1:17">
      <c r="A7" s="6" t="s">
        <v>84</v>
      </c>
      <c r="B7" s="1" t="s">
        <v>85</v>
      </c>
      <c r="M7" s="33"/>
      <c r="O7" s="12"/>
      <c r="P7" s="12"/>
      <c r="Q7" s="12"/>
    </row>
    <row r="8" spans="1:17">
      <c r="A8" s="15"/>
      <c r="B8" s="16"/>
      <c r="C8" s="16" t="s">
        <v>61</v>
      </c>
      <c r="D8" s="17"/>
      <c r="E8" s="18"/>
      <c r="F8" s="17">
        <v>20</v>
      </c>
      <c r="G8" s="17">
        <v>25</v>
      </c>
      <c r="H8" s="17">
        <v>25</v>
      </c>
      <c r="I8" s="17">
        <v>20</v>
      </c>
      <c r="J8" s="17">
        <v>10</v>
      </c>
      <c r="K8" s="17">
        <f>SUM(F8:J8)</f>
        <v>100</v>
      </c>
      <c r="L8" s="17"/>
      <c r="M8" s="17"/>
      <c r="N8" s="17"/>
    </row>
    <row r="9" spans="1:17" s="13" customFormat="1" ht="52">
      <c r="A9" s="19" t="s">
        <v>69</v>
      </c>
      <c r="B9" s="20" t="s">
        <v>70</v>
      </c>
      <c r="C9" s="21" t="s">
        <v>71</v>
      </c>
      <c r="D9" s="22" t="s">
        <v>72</v>
      </c>
      <c r="E9" s="23" t="s">
        <v>73</v>
      </c>
      <c r="F9" s="22" t="s">
        <v>86</v>
      </c>
      <c r="G9" s="22" t="s">
        <v>87</v>
      </c>
      <c r="H9" s="22" t="s">
        <v>88</v>
      </c>
      <c r="I9" s="22" t="s">
        <v>89</v>
      </c>
      <c r="J9" s="22" t="s">
        <v>90</v>
      </c>
      <c r="K9" s="22" t="s">
        <v>91</v>
      </c>
      <c r="L9" s="22" t="s">
        <v>92</v>
      </c>
      <c r="M9" s="22" t="s">
        <v>93</v>
      </c>
      <c r="N9" s="22" t="s">
        <v>94</v>
      </c>
    </row>
    <row r="10" spans="1:17">
      <c r="B10" s="24"/>
      <c r="C10" s="25"/>
      <c r="D10" s="26"/>
      <c r="E10" s="27"/>
      <c r="F10" s="28"/>
      <c r="G10" s="28"/>
      <c r="H10" s="28"/>
      <c r="I10" s="28"/>
      <c r="J10" s="28"/>
      <c r="K10" s="12"/>
      <c r="L10" s="12"/>
      <c r="M10" s="12">
        <f>D10*L10</f>
        <v>0</v>
      </c>
      <c r="N10" s="12">
        <f t="shared" ref="N10:N21" si="0">K10*M10/100</f>
        <v>0</v>
      </c>
    </row>
    <row r="11" spans="1:17">
      <c r="B11" s="24"/>
      <c r="C11" s="25"/>
      <c r="D11" s="26"/>
      <c r="E11" s="27"/>
      <c r="F11" s="28"/>
      <c r="G11" s="28"/>
      <c r="H11" s="28"/>
      <c r="I11" s="28"/>
      <c r="J11" s="28"/>
      <c r="K11" s="12"/>
      <c r="L11" s="12"/>
      <c r="M11" s="12">
        <f t="shared" ref="M11:M21" si="1">D11*L11</f>
        <v>0</v>
      </c>
      <c r="N11" s="12">
        <f t="shared" si="0"/>
        <v>0</v>
      </c>
    </row>
    <row r="12" spans="1:17">
      <c r="B12" s="24"/>
      <c r="C12" s="25"/>
      <c r="D12" s="26"/>
      <c r="E12" s="27"/>
      <c r="F12" s="28"/>
      <c r="G12" s="28"/>
      <c r="H12" s="28"/>
      <c r="I12" s="28"/>
      <c r="J12" s="28"/>
      <c r="K12" s="12"/>
      <c r="L12" s="12"/>
      <c r="M12" s="12">
        <f t="shared" si="1"/>
        <v>0</v>
      </c>
      <c r="N12" s="12">
        <f t="shared" si="0"/>
        <v>0</v>
      </c>
    </row>
    <row r="13" spans="1:17">
      <c r="B13" s="24"/>
      <c r="C13" s="25"/>
      <c r="D13" s="26"/>
      <c r="E13" s="27"/>
      <c r="F13" s="28"/>
      <c r="G13" s="28"/>
      <c r="H13" s="28"/>
      <c r="I13" s="28"/>
      <c r="J13" s="28"/>
      <c r="K13" s="12"/>
      <c r="L13" s="12"/>
      <c r="M13" s="12">
        <f t="shared" si="1"/>
        <v>0</v>
      </c>
      <c r="N13" s="12">
        <f t="shared" si="0"/>
        <v>0</v>
      </c>
    </row>
    <row r="14" spans="1:17">
      <c r="B14" s="24"/>
      <c r="C14" s="25"/>
      <c r="D14" s="26"/>
      <c r="E14" s="29"/>
      <c r="F14" s="28"/>
      <c r="G14" s="28"/>
      <c r="H14" s="28"/>
      <c r="I14" s="28"/>
      <c r="J14" s="28"/>
      <c r="K14" s="12"/>
      <c r="L14" s="12"/>
      <c r="M14" s="12">
        <f t="shared" si="1"/>
        <v>0</v>
      </c>
      <c r="N14" s="12">
        <f t="shared" si="0"/>
        <v>0</v>
      </c>
    </row>
    <row r="15" spans="1:17">
      <c r="B15" s="24"/>
      <c r="C15" s="25"/>
      <c r="D15" s="26"/>
      <c r="E15" s="27"/>
      <c r="F15" s="28"/>
      <c r="G15" s="28"/>
      <c r="H15" s="28"/>
      <c r="I15" s="28"/>
      <c r="J15" s="28"/>
      <c r="K15" s="12"/>
      <c r="L15" s="12"/>
      <c r="M15" s="12">
        <f t="shared" si="1"/>
        <v>0</v>
      </c>
      <c r="N15" s="12">
        <f t="shared" si="0"/>
        <v>0</v>
      </c>
    </row>
    <row r="16" spans="1:17">
      <c r="B16" s="24"/>
      <c r="C16" s="25"/>
      <c r="D16" s="26"/>
      <c r="E16" s="27"/>
      <c r="F16" s="28"/>
      <c r="G16" s="28"/>
      <c r="H16" s="28"/>
      <c r="I16" s="28"/>
      <c r="J16" s="28"/>
      <c r="K16" s="12"/>
      <c r="L16" s="12"/>
      <c r="M16" s="12">
        <f t="shared" si="1"/>
        <v>0</v>
      </c>
      <c r="N16" s="12">
        <f t="shared" si="0"/>
        <v>0</v>
      </c>
    </row>
    <row r="17" spans="1:14">
      <c r="B17" s="24"/>
      <c r="C17" s="25"/>
      <c r="D17" s="26"/>
      <c r="E17" s="27"/>
      <c r="F17" s="28"/>
      <c r="G17" s="28"/>
      <c r="H17" s="28"/>
      <c r="I17" s="28"/>
      <c r="J17" s="28"/>
      <c r="K17" s="12"/>
      <c r="L17" s="12"/>
      <c r="M17" s="12">
        <f t="shared" si="1"/>
        <v>0</v>
      </c>
      <c r="N17" s="12">
        <f t="shared" si="0"/>
        <v>0</v>
      </c>
    </row>
    <row r="18" spans="1:14">
      <c r="B18" s="24"/>
      <c r="C18" s="25"/>
      <c r="D18" s="26"/>
      <c r="E18" s="27"/>
      <c r="F18" s="28"/>
      <c r="G18" s="28"/>
      <c r="H18" s="28"/>
      <c r="I18" s="28"/>
      <c r="J18" s="28"/>
      <c r="K18" s="12"/>
      <c r="L18" s="12"/>
      <c r="M18" s="12">
        <f t="shared" si="1"/>
        <v>0</v>
      </c>
      <c r="N18" s="12">
        <f t="shared" si="0"/>
        <v>0</v>
      </c>
    </row>
    <row r="19" spans="1:14">
      <c r="B19" s="24"/>
      <c r="C19" s="25"/>
      <c r="D19" s="26"/>
      <c r="E19" s="27"/>
      <c r="F19" s="28"/>
      <c r="G19" s="28"/>
      <c r="H19" s="28"/>
      <c r="I19" s="28"/>
      <c r="J19" s="28"/>
      <c r="K19" s="12"/>
      <c r="L19" s="12"/>
      <c r="M19" s="12">
        <f t="shared" si="1"/>
        <v>0</v>
      </c>
      <c r="N19" s="12">
        <f t="shared" si="0"/>
        <v>0</v>
      </c>
    </row>
    <row r="20" spans="1:14">
      <c r="B20" s="24"/>
      <c r="C20" s="25"/>
      <c r="D20" s="26"/>
      <c r="E20" s="27"/>
      <c r="F20" s="28"/>
      <c r="G20" s="28"/>
      <c r="H20" s="28"/>
      <c r="I20" s="28"/>
      <c r="J20" s="28"/>
      <c r="K20" s="12"/>
      <c r="L20" s="12"/>
      <c r="M20" s="12">
        <f t="shared" si="1"/>
        <v>0</v>
      </c>
      <c r="N20" s="12">
        <f t="shared" si="0"/>
        <v>0</v>
      </c>
    </row>
    <row r="21" spans="1:14">
      <c r="B21" s="24"/>
      <c r="C21" s="25"/>
      <c r="D21" s="26"/>
      <c r="E21" s="27"/>
      <c r="F21" s="28"/>
      <c r="G21" s="28"/>
      <c r="H21" s="28"/>
      <c r="I21" s="28"/>
      <c r="J21" s="28"/>
      <c r="K21" s="12"/>
      <c r="L21" s="12"/>
      <c r="M21" s="12">
        <f t="shared" si="1"/>
        <v>0</v>
      </c>
      <c r="N21" s="12">
        <f t="shared" si="0"/>
        <v>0</v>
      </c>
    </row>
    <row r="22" spans="1:14">
      <c r="B22" s="25"/>
      <c r="C22" s="25"/>
      <c r="D22" s="30"/>
      <c r="E22" s="31"/>
      <c r="F22" s="28"/>
      <c r="G22" s="28"/>
      <c r="H22" s="28"/>
      <c r="I22" s="28"/>
      <c r="J22" s="28"/>
      <c r="K22" s="12"/>
      <c r="L22" s="12"/>
      <c r="M22" s="12">
        <f t="shared" ref="M22" si="2">D22*L22</f>
        <v>0</v>
      </c>
      <c r="N22" s="12">
        <f t="shared" ref="N22:N23" si="3">K22*M22/100</f>
        <v>0</v>
      </c>
    </row>
    <row r="23" spans="1:14">
      <c r="B23" s="25"/>
      <c r="C23" s="25"/>
      <c r="D23" s="30"/>
      <c r="E23" s="31"/>
      <c r="F23" s="28"/>
      <c r="G23" s="28"/>
      <c r="H23" s="28"/>
      <c r="I23" s="28"/>
      <c r="J23" s="28"/>
      <c r="K23" s="12"/>
      <c r="L23" s="12"/>
      <c r="M23" s="12"/>
      <c r="N23" s="12">
        <f t="shared" si="3"/>
        <v>0</v>
      </c>
    </row>
    <row r="24" spans="1:14">
      <c r="A24" s="15"/>
      <c r="B24" s="16"/>
      <c r="C24" s="32" t="s">
        <v>27</v>
      </c>
      <c r="D24" s="17">
        <f t="shared" ref="D24:K24" si="4">SUM(D10:D23)</f>
        <v>0</v>
      </c>
      <c r="E24" s="17">
        <f t="shared" si="4"/>
        <v>0</v>
      </c>
      <c r="F24" s="17">
        <f t="shared" si="4"/>
        <v>0</v>
      </c>
      <c r="G24" s="17">
        <f t="shared" si="4"/>
        <v>0</v>
      </c>
      <c r="H24" s="17">
        <f t="shared" si="4"/>
        <v>0</v>
      </c>
      <c r="I24" s="17">
        <f t="shared" si="4"/>
        <v>0</v>
      </c>
      <c r="J24" s="17">
        <f t="shared" si="4"/>
        <v>0</v>
      </c>
      <c r="K24" s="17">
        <f t="shared" si="4"/>
        <v>0</v>
      </c>
      <c r="L24" s="17"/>
      <c r="M24" s="17">
        <f>SUM(M10:M23)</f>
        <v>0</v>
      </c>
      <c r="N24" s="17">
        <f>SUM(N10:N23)</f>
        <v>0</v>
      </c>
    </row>
  </sheetData>
  <sheetProtection selectLockedCells="1"/>
  <printOptions gridLines="1"/>
  <pageMargins left="0.27" right="0.25" top="0.75" bottom="0.75" header="0.3" footer="0.3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27"/>
  <sheetViews>
    <sheetView workbookViewId="0">
      <selection activeCell="E6" sqref="E6"/>
    </sheetView>
  </sheetViews>
  <sheetFormatPr defaultColWidth="8" defaultRowHeight="13"/>
  <cols>
    <col min="1" max="1" width="6.453125" style="6" customWidth="1"/>
    <col min="2" max="2" width="7.453125" style="1" customWidth="1"/>
    <col min="3" max="3" width="8.54296875" style="1" customWidth="1"/>
    <col min="4" max="4" width="8.1796875" style="1" customWidth="1"/>
    <col min="5" max="5" width="11.1796875" style="7" customWidth="1"/>
    <col min="6" max="8" width="11" style="1" customWidth="1"/>
    <col min="9" max="9" width="10.453125" style="1" customWidth="1"/>
    <col min="10" max="10" width="8.81640625" style="1" customWidth="1"/>
    <col min="11" max="12" width="11" style="1" customWidth="1"/>
    <col min="13" max="13" width="8" style="1" customWidth="1"/>
    <col min="14" max="14" width="11" style="1" customWidth="1"/>
    <col min="15" max="15" width="11" style="12" customWidth="1"/>
    <col min="16" max="16" width="10.453125" style="12" customWidth="1"/>
    <col min="17" max="17" width="10.81640625" style="12" customWidth="1"/>
    <col min="18" max="16384" width="8" style="1"/>
  </cols>
  <sheetData>
    <row r="1" spans="1:17">
      <c r="A1" s="6" t="s">
        <v>95</v>
      </c>
      <c r="E1" s="1"/>
      <c r="O1" s="1"/>
      <c r="P1" s="1"/>
      <c r="Q1" s="1"/>
    </row>
    <row r="2" spans="1:17">
      <c r="A2" s="6" t="s">
        <v>83</v>
      </c>
    </row>
    <row r="3" spans="1:17">
      <c r="A3" s="6" t="s">
        <v>2</v>
      </c>
      <c r="E3" s="1" t="s">
        <v>3</v>
      </c>
    </row>
    <row r="4" spans="1:17">
      <c r="A4" s="6" t="s">
        <v>4</v>
      </c>
      <c r="E4" s="1" t="s">
        <v>5</v>
      </c>
    </row>
    <row r="5" spans="1:17">
      <c r="A5" s="6" t="s">
        <v>6</v>
      </c>
      <c r="E5" s="1" t="s">
        <v>7</v>
      </c>
    </row>
    <row r="6" spans="1:17">
      <c r="A6" s="6" t="s">
        <v>8</v>
      </c>
      <c r="C6" s="7"/>
      <c r="D6" s="7"/>
      <c r="E6" s="14">
        <v>43951</v>
      </c>
    </row>
    <row r="7" spans="1:17">
      <c r="A7" s="6" t="s">
        <v>84</v>
      </c>
      <c r="B7" s="1" t="s">
        <v>96</v>
      </c>
    </row>
    <row r="8" spans="1:17">
      <c r="A8" s="15"/>
      <c r="B8" s="16"/>
      <c r="C8" s="16" t="s">
        <v>61</v>
      </c>
      <c r="D8" s="17"/>
      <c r="E8" s="18"/>
      <c r="F8" s="17">
        <v>20</v>
      </c>
      <c r="G8" s="17">
        <v>25</v>
      </c>
      <c r="H8" s="17">
        <v>25</v>
      </c>
      <c r="I8" s="17">
        <v>20</v>
      </c>
      <c r="J8" s="17">
        <v>10</v>
      </c>
      <c r="K8" s="17">
        <f>SUM(F8:J8)</f>
        <v>100</v>
      </c>
      <c r="L8" s="17"/>
      <c r="M8" s="17"/>
      <c r="N8" s="17">
        <f>'Anx - E1 -Estimate of work done'!M7</f>
        <v>0</v>
      </c>
      <c r="O8" s="17"/>
      <c r="P8" s="17"/>
      <c r="Q8" s="17"/>
    </row>
    <row r="9" spans="1:17" s="13" customFormat="1" ht="52">
      <c r="A9" s="19" t="s">
        <v>69</v>
      </c>
      <c r="B9" s="20" t="s">
        <v>70</v>
      </c>
      <c r="C9" s="21" t="s">
        <v>71</v>
      </c>
      <c r="D9" s="22" t="s">
        <v>72</v>
      </c>
      <c r="E9" s="23" t="s">
        <v>73</v>
      </c>
      <c r="F9" s="22" t="s">
        <v>86</v>
      </c>
      <c r="G9" s="22" t="s">
        <v>87</v>
      </c>
      <c r="H9" s="22" t="s">
        <v>88</v>
      </c>
      <c r="I9" s="22" t="s">
        <v>89</v>
      </c>
      <c r="J9" s="22" t="s">
        <v>90</v>
      </c>
      <c r="K9" s="22" t="s">
        <v>91</v>
      </c>
      <c r="L9" s="22" t="s">
        <v>92</v>
      </c>
      <c r="M9" s="22" t="s">
        <v>97</v>
      </c>
      <c r="N9" s="22" t="s">
        <v>93</v>
      </c>
      <c r="O9" s="22" t="s">
        <v>94</v>
      </c>
      <c r="P9" s="22" t="s">
        <v>98</v>
      </c>
      <c r="Q9" s="22" t="s">
        <v>99</v>
      </c>
    </row>
    <row r="10" spans="1:17">
      <c r="B10" s="24"/>
      <c r="C10" s="25"/>
      <c r="D10" s="26"/>
      <c r="E10" s="27"/>
      <c r="F10" s="28"/>
      <c r="G10" s="28"/>
      <c r="H10" s="28"/>
      <c r="I10" s="28"/>
      <c r="J10" s="28"/>
      <c r="K10" s="12"/>
      <c r="L10" s="12"/>
      <c r="M10" s="12">
        <v>18</v>
      </c>
      <c r="N10" s="12">
        <f>D10*L10*(1+M10/100)</f>
        <v>0</v>
      </c>
      <c r="O10" s="12">
        <f>K10*N10/100</f>
        <v>0</v>
      </c>
      <c r="P10" s="28"/>
      <c r="Q10" s="12">
        <f>P10*K10/100</f>
        <v>0</v>
      </c>
    </row>
    <row r="11" spans="1:17">
      <c r="B11" s="24"/>
      <c r="C11" s="25"/>
      <c r="D11" s="26"/>
      <c r="E11" s="27"/>
      <c r="F11" s="28"/>
      <c r="G11" s="28"/>
      <c r="H11" s="28"/>
      <c r="I11" s="28"/>
      <c r="J11" s="28"/>
      <c r="K11" s="12"/>
      <c r="L11" s="12"/>
      <c r="M11" s="12">
        <v>18</v>
      </c>
      <c r="N11" s="12">
        <f t="shared" ref="N11:N24" si="0">D11*L11*(1+M11/100)</f>
        <v>0</v>
      </c>
      <c r="O11" s="12">
        <f t="shared" ref="O11:O24" si="1">K11*N11/100</f>
        <v>0</v>
      </c>
      <c r="P11" s="28"/>
      <c r="Q11" s="12">
        <f t="shared" ref="Q11:Q24" si="2">P11*K11/100</f>
        <v>0</v>
      </c>
    </row>
    <row r="12" spans="1:17">
      <c r="B12" s="24"/>
      <c r="C12" s="25"/>
      <c r="D12" s="26"/>
      <c r="E12" s="27"/>
      <c r="F12" s="28"/>
      <c r="G12" s="28"/>
      <c r="H12" s="28"/>
      <c r="I12" s="28"/>
      <c r="J12" s="28"/>
      <c r="K12" s="12"/>
      <c r="L12" s="12"/>
      <c r="M12" s="12"/>
      <c r="N12" s="12">
        <f t="shared" si="0"/>
        <v>0</v>
      </c>
      <c r="O12" s="12">
        <f t="shared" si="1"/>
        <v>0</v>
      </c>
      <c r="P12" s="28"/>
      <c r="Q12" s="12">
        <f t="shared" si="2"/>
        <v>0</v>
      </c>
    </row>
    <row r="13" spans="1:17">
      <c r="B13" s="24"/>
      <c r="C13" s="25"/>
      <c r="D13" s="26"/>
      <c r="E13" s="27"/>
      <c r="F13" s="28"/>
      <c r="G13" s="28"/>
      <c r="H13" s="28"/>
      <c r="I13" s="28"/>
      <c r="J13" s="28"/>
      <c r="K13" s="12"/>
      <c r="L13" s="12"/>
      <c r="M13" s="12"/>
      <c r="N13" s="12">
        <f t="shared" si="0"/>
        <v>0</v>
      </c>
      <c r="O13" s="12">
        <f t="shared" si="1"/>
        <v>0</v>
      </c>
      <c r="P13" s="28"/>
      <c r="Q13" s="12">
        <f t="shared" si="2"/>
        <v>0</v>
      </c>
    </row>
    <row r="14" spans="1:17">
      <c r="B14" s="24"/>
      <c r="C14" s="25"/>
      <c r="D14" s="26"/>
      <c r="E14" s="29"/>
      <c r="F14" s="28"/>
      <c r="G14" s="28"/>
      <c r="H14" s="28"/>
      <c r="I14" s="28"/>
      <c r="J14" s="28"/>
      <c r="K14" s="12"/>
      <c r="L14" s="12"/>
      <c r="M14" s="12"/>
      <c r="N14" s="12">
        <f t="shared" si="0"/>
        <v>0</v>
      </c>
      <c r="O14" s="12">
        <f t="shared" si="1"/>
        <v>0</v>
      </c>
      <c r="P14" s="28"/>
      <c r="Q14" s="12">
        <f t="shared" si="2"/>
        <v>0</v>
      </c>
    </row>
    <row r="15" spans="1:17">
      <c r="B15" s="24"/>
      <c r="C15" s="25"/>
      <c r="D15" s="26"/>
      <c r="E15" s="27"/>
      <c r="F15" s="28"/>
      <c r="G15" s="28"/>
      <c r="H15" s="28"/>
      <c r="I15" s="28"/>
      <c r="J15" s="28"/>
      <c r="K15" s="12"/>
      <c r="L15" s="12"/>
      <c r="M15" s="12"/>
      <c r="N15" s="12">
        <f t="shared" si="0"/>
        <v>0</v>
      </c>
      <c r="O15" s="12">
        <f t="shared" si="1"/>
        <v>0</v>
      </c>
      <c r="P15" s="28"/>
      <c r="Q15" s="12">
        <f t="shared" si="2"/>
        <v>0</v>
      </c>
    </row>
    <row r="16" spans="1:17">
      <c r="B16" s="24"/>
      <c r="C16" s="25"/>
      <c r="D16" s="26"/>
      <c r="E16" s="27"/>
      <c r="F16" s="28"/>
      <c r="G16" s="28"/>
      <c r="H16" s="28"/>
      <c r="I16" s="28"/>
      <c r="J16" s="28"/>
      <c r="K16" s="12"/>
      <c r="L16" s="12"/>
      <c r="M16" s="12"/>
      <c r="N16" s="12">
        <f t="shared" si="0"/>
        <v>0</v>
      </c>
      <c r="O16" s="12">
        <f t="shared" si="1"/>
        <v>0</v>
      </c>
      <c r="P16" s="28"/>
      <c r="Q16" s="12">
        <f t="shared" si="2"/>
        <v>0</v>
      </c>
    </row>
    <row r="17" spans="1:17">
      <c r="B17" s="24"/>
      <c r="C17" s="25"/>
      <c r="D17" s="26"/>
      <c r="E17" s="27"/>
      <c r="F17" s="28"/>
      <c r="G17" s="28"/>
      <c r="H17" s="28"/>
      <c r="I17" s="28"/>
      <c r="J17" s="28"/>
      <c r="K17" s="12"/>
      <c r="L17" s="12"/>
      <c r="M17" s="12"/>
      <c r="N17" s="12">
        <f t="shared" si="0"/>
        <v>0</v>
      </c>
      <c r="O17" s="12">
        <f t="shared" si="1"/>
        <v>0</v>
      </c>
      <c r="P17" s="28"/>
      <c r="Q17" s="12">
        <f t="shared" si="2"/>
        <v>0</v>
      </c>
    </row>
    <row r="18" spans="1:17">
      <c r="B18" s="24"/>
      <c r="C18" s="25"/>
      <c r="D18" s="26"/>
      <c r="E18" s="27"/>
      <c r="F18" s="28"/>
      <c r="G18" s="28"/>
      <c r="H18" s="28"/>
      <c r="I18" s="28"/>
      <c r="J18" s="28"/>
      <c r="K18" s="12"/>
      <c r="L18" s="12"/>
      <c r="M18" s="12"/>
      <c r="N18" s="12">
        <f t="shared" si="0"/>
        <v>0</v>
      </c>
      <c r="O18" s="12">
        <f t="shared" si="1"/>
        <v>0</v>
      </c>
      <c r="P18" s="28"/>
      <c r="Q18" s="12">
        <f t="shared" si="2"/>
        <v>0</v>
      </c>
    </row>
    <row r="19" spans="1:17">
      <c r="B19" s="24"/>
      <c r="C19" s="25"/>
      <c r="D19" s="26"/>
      <c r="E19" s="27"/>
      <c r="F19" s="28"/>
      <c r="G19" s="28"/>
      <c r="H19" s="28"/>
      <c r="I19" s="28"/>
      <c r="J19" s="28"/>
      <c r="K19" s="12"/>
      <c r="L19" s="12"/>
      <c r="M19" s="12"/>
      <c r="N19" s="12">
        <f t="shared" si="0"/>
        <v>0</v>
      </c>
      <c r="O19" s="12">
        <f t="shared" si="1"/>
        <v>0</v>
      </c>
      <c r="P19" s="28"/>
      <c r="Q19" s="12">
        <f t="shared" si="2"/>
        <v>0</v>
      </c>
    </row>
    <row r="20" spans="1:17">
      <c r="B20" s="24"/>
      <c r="C20" s="25"/>
      <c r="D20" s="26"/>
      <c r="E20" s="27"/>
      <c r="F20" s="28"/>
      <c r="G20" s="28"/>
      <c r="H20" s="28"/>
      <c r="I20" s="28"/>
      <c r="J20" s="28"/>
      <c r="K20" s="12"/>
      <c r="L20" s="12"/>
      <c r="M20" s="12"/>
      <c r="N20" s="12">
        <f t="shared" si="0"/>
        <v>0</v>
      </c>
      <c r="O20" s="12">
        <f t="shared" si="1"/>
        <v>0</v>
      </c>
      <c r="P20" s="28"/>
      <c r="Q20" s="12">
        <f t="shared" si="2"/>
        <v>0</v>
      </c>
    </row>
    <row r="21" spans="1:17">
      <c r="B21" s="24"/>
      <c r="C21" s="25"/>
      <c r="D21" s="26"/>
      <c r="E21" s="27"/>
      <c r="F21" s="28"/>
      <c r="G21" s="28"/>
      <c r="H21" s="28"/>
      <c r="I21" s="28"/>
      <c r="J21" s="28"/>
      <c r="K21" s="12"/>
      <c r="L21" s="12"/>
      <c r="M21" s="12"/>
      <c r="N21" s="12">
        <f t="shared" si="0"/>
        <v>0</v>
      </c>
      <c r="O21" s="12">
        <f t="shared" si="1"/>
        <v>0</v>
      </c>
      <c r="P21" s="28"/>
      <c r="Q21" s="12">
        <f t="shared" si="2"/>
        <v>0</v>
      </c>
    </row>
    <row r="22" spans="1:17">
      <c r="B22" s="24"/>
      <c r="C22" s="25"/>
      <c r="D22" s="26"/>
      <c r="E22" s="27"/>
      <c r="F22" s="28"/>
      <c r="G22" s="28"/>
      <c r="H22" s="28"/>
      <c r="I22" s="28"/>
      <c r="J22" s="28"/>
      <c r="K22" s="12"/>
      <c r="L22" s="12"/>
      <c r="M22" s="12"/>
      <c r="N22" s="12">
        <f t="shared" si="0"/>
        <v>0</v>
      </c>
      <c r="O22" s="12">
        <f t="shared" si="1"/>
        <v>0</v>
      </c>
      <c r="P22" s="28"/>
      <c r="Q22" s="12">
        <f t="shared" si="2"/>
        <v>0</v>
      </c>
    </row>
    <row r="23" spans="1:17">
      <c r="B23" s="24"/>
      <c r="C23" s="25"/>
      <c r="D23" s="26"/>
      <c r="E23" s="27"/>
      <c r="F23" s="28"/>
      <c r="G23" s="28"/>
      <c r="H23" s="28"/>
      <c r="I23" s="28"/>
      <c r="J23" s="28"/>
      <c r="K23" s="12"/>
      <c r="L23" s="12"/>
      <c r="M23" s="12"/>
      <c r="N23" s="12">
        <f t="shared" si="0"/>
        <v>0</v>
      </c>
      <c r="O23" s="12">
        <f t="shared" si="1"/>
        <v>0</v>
      </c>
      <c r="P23" s="28"/>
      <c r="Q23" s="12">
        <f t="shared" si="2"/>
        <v>0</v>
      </c>
    </row>
    <row r="24" spans="1:17">
      <c r="B24" s="24"/>
      <c r="C24" s="25"/>
      <c r="D24" s="26"/>
      <c r="E24" s="27"/>
      <c r="F24" s="28"/>
      <c r="G24" s="28"/>
      <c r="H24" s="28"/>
      <c r="I24" s="28"/>
      <c r="J24" s="28"/>
      <c r="K24" s="12"/>
      <c r="L24" s="12"/>
      <c r="M24" s="12"/>
      <c r="N24" s="12">
        <f t="shared" si="0"/>
        <v>0</v>
      </c>
      <c r="O24" s="12">
        <f t="shared" si="1"/>
        <v>0</v>
      </c>
      <c r="P24" s="28"/>
      <c r="Q24" s="12">
        <f t="shared" si="2"/>
        <v>0</v>
      </c>
    </row>
    <row r="25" spans="1:17">
      <c r="B25" s="24"/>
      <c r="C25" s="25"/>
      <c r="D25" s="26"/>
      <c r="E25" s="29"/>
      <c r="F25" s="28"/>
      <c r="G25" s="28"/>
      <c r="H25" s="28"/>
      <c r="I25" s="28"/>
      <c r="J25" s="28"/>
      <c r="K25" s="12"/>
      <c r="L25" s="12"/>
      <c r="M25" s="12"/>
      <c r="N25" s="12"/>
      <c r="P25" s="28"/>
    </row>
    <row r="26" spans="1:17">
      <c r="B26" s="25"/>
      <c r="C26" s="25"/>
      <c r="D26" s="30"/>
      <c r="E26" s="31"/>
      <c r="F26" s="28"/>
      <c r="G26" s="28"/>
      <c r="H26" s="28"/>
      <c r="I26" s="28"/>
      <c r="J26" s="28"/>
      <c r="K26" s="12"/>
      <c r="L26" s="12"/>
      <c r="M26" s="12"/>
      <c r="N26" s="12"/>
      <c r="P26" s="28"/>
      <c r="Q26" s="12">
        <f t="shared" ref="Q26" si="3">P26*K26/100</f>
        <v>0</v>
      </c>
    </row>
    <row r="27" spans="1:17">
      <c r="A27" s="15"/>
      <c r="B27" s="16"/>
      <c r="C27" s="32" t="s">
        <v>27</v>
      </c>
      <c r="D27" s="17">
        <f t="shared" ref="D27:K27" si="4">SUM(D10:D26)</f>
        <v>0</v>
      </c>
      <c r="E27" s="17">
        <f t="shared" si="4"/>
        <v>0</v>
      </c>
      <c r="F27" s="17">
        <f t="shared" si="4"/>
        <v>0</v>
      </c>
      <c r="G27" s="17">
        <f t="shared" si="4"/>
        <v>0</v>
      </c>
      <c r="H27" s="17">
        <f t="shared" si="4"/>
        <v>0</v>
      </c>
      <c r="I27" s="17">
        <f t="shared" si="4"/>
        <v>0</v>
      </c>
      <c r="J27" s="17">
        <f t="shared" si="4"/>
        <v>0</v>
      </c>
      <c r="K27" s="17">
        <f t="shared" si="4"/>
        <v>0</v>
      </c>
      <c r="L27" s="17"/>
      <c r="M27" s="17"/>
      <c r="N27" s="17">
        <f>SUM(N10:N26)</f>
        <v>0</v>
      </c>
      <c r="O27" s="17">
        <f>SUM(O10:O26)</f>
        <v>0</v>
      </c>
      <c r="P27" s="17">
        <f>SUM(P10:P26)</f>
        <v>0</v>
      </c>
      <c r="Q27" s="17">
        <f>SUM(Q10:Q26)</f>
        <v>0</v>
      </c>
    </row>
  </sheetData>
  <sheetProtection selectLockedCells="1"/>
  <printOptions gridLines="1"/>
  <pageMargins left="0.27" right="0.25" top="0.75" bottom="0.75" header="0.3" footer="0.3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33"/>
  <sheetViews>
    <sheetView workbookViewId="0">
      <selection activeCell="E27" sqref="E27"/>
    </sheetView>
  </sheetViews>
  <sheetFormatPr defaultColWidth="8" defaultRowHeight="13"/>
  <cols>
    <col min="1" max="1" width="10.81640625" style="2" customWidth="1"/>
    <col min="2" max="2" width="50.26953125" style="2" customWidth="1"/>
    <col min="3" max="3" width="10.81640625" style="3" customWidth="1"/>
    <col min="4" max="4" width="10.81640625" style="2" customWidth="1"/>
    <col min="5" max="9" width="10.81640625" style="4" customWidth="1"/>
    <col min="10" max="10" width="8.7265625" style="4" customWidth="1"/>
    <col min="11" max="13" width="8.7265625" style="2" customWidth="1"/>
    <col min="14" max="14" width="9.453125" style="2" customWidth="1"/>
    <col min="15" max="15" width="9.453125" style="5" customWidth="1"/>
    <col min="16" max="16384" width="8" style="2"/>
  </cols>
  <sheetData>
    <row r="1" spans="1:18" s="1" customFormat="1">
      <c r="A1" s="6" t="s">
        <v>100</v>
      </c>
    </row>
    <row r="2" spans="1:18" s="1" customFormat="1">
      <c r="A2" s="6" t="s">
        <v>83</v>
      </c>
      <c r="E2" s="7"/>
      <c r="O2" s="12"/>
      <c r="P2" s="12"/>
      <c r="Q2" s="12"/>
      <c r="R2" s="12"/>
    </row>
    <row r="3" spans="1:18" s="1" customFormat="1">
      <c r="A3" s="6" t="s">
        <v>2</v>
      </c>
      <c r="C3" s="1" t="s">
        <v>3</v>
      </c>
      <c r="O3" s="12"/>
      <c r="P3" s="12"/>
      <c r="Q3" s="12"/>
      <c r="R3" s="12"/>
    </row>
    <row r="4" spans="1:18" s="1" customFormat="1">
      <c r="A4" s="6" t="s">
        <v>4</v>
      </c>
      <c r="C4" s="1" t="s">
        <v>5</v>
      </c>
      <c r="O4" s="12"/>
      <c r="P4" s="12"/>
      <c r="Q4" s="12"/>
      <c r="R4" s="12"/>
    </row>
    <row r="5" spans="1:18" s="1" customFormat="1">
      <c r="A5" s="6" t="s">
        <v>6</v>
      </c>
      <c r="C5" s="1" t="s">
        <v>7</v>
      </c>
      <c r="O5" s="12"/>
      <c r="P5" s="12"/>
      <c r="Q5" s="12"/>
      <c r="R5" s="12"/>
    </row>
    <row r="6" spans="1:18" s="1" customFormat="1">
      <c r="A6" s="6" t="s">
        <v>8</v>
      </c>
      <c r="C6" s="8">
        <v>43951</v>
      </c>
      <c r="D6" s="7"/>
      <c r="E6" s="9"/>
      <c r="O6" s="12"/>
      <c r="P6" s="12"/>
      <c r="Q6" s="12"/>
      <c r="R6" s="12"/>
    </row>
    <row r="8" spans="1:18">
      <c r="A8" s="10" t="s">
        <v>69</v>
      </c>
      <c r="B8" s="10" t="s">
        <v>101</v>
      </c>
      <c r="C8" s="11" t="s">
        <v>17</v>
      </c>
    </row>
    <row r="9" spans="1:18">
      <c r="A9" s="2">
        <v>1</v>
      </c>
      <c r="B9" s="2" t="s">
        <v>102</v>
      </c>
      <c r="C9" s="3">
        <f>'Anx - E2 - work done &amp; billed'!O27</f>
        <v>0</v>
      </c>
    </row>
    <row r="10" spans="1:18">
      <c r="A10" s="2">
        <v>2</v>
      </c>
      <c r="B10" s="2" t="s">
        <v>103</v>
      </c>
      <c r="C10" s="3">
        <f>'Anx - E1 -Estimate of work done'!N24</f>
        <v>0</v>
      </c>
    </row>
    <row r="11" spans="1:18">
      <c r="A11" s="2">
        <v>3</v>
      </c>
      <c r="B11" s="2" t="s">
        <v>104</v>
      </c>
      <c r="C11" s="3">
        <f>'Anx - E2 - work done &amp; billed'!P27</f>
        <v>0</v>
      </c>
    </row>
    <row r="12" spans="1:18">
      <c r="A12" s="2">
        <v>4</v>
      </c>
      <c r="B12" s="2" t="s">
        <v>105</v>
      </c>
    </row>
    <row r="13" spans="1:18">
      <c r="A13" s="2">
        <v>5</v>
      </c>
      <c r="B13" s="2" t="s">
        <v>105</v>
      </c>
    </row>
    <row r="14" spans="1:18">
      <c r="A14" s="2">
        <v>6</v>
      </c>
      <c r="B14" s="2" t="s">
        <v>106</v>
      </c>
    </row>
    <row r="15" spans="1:18">
      <c r="A15" s="2">
        <v>7</v>
      </c>
      <c r="B15" s="2" t="s">
        <v>107</v>
      </c>
    </row>
    <row r="16" spans="1:18">
      <c r="A16" s="2">
        <v>8</v>
      </c>
      <c r="B16" s="2" t="s">
        <v>108</v>
      </c>
    </row>
    <row r="17" spans="1:3">
      <c r="A17" s="2">
        <v>9</v>
      </c>
    </row>
    <row r="18" spans="1:3">
      <c r="A18" s="2">
        <v>10</v>
      </c>
    </row>
    <row r="19" spans="1:3">
      <c r="A19" s="10"/>
      <c r="B19" s="10" t="s">
        <v>109</v>
      </c>
      <c r="C19" s="11">
        <f>C9+C10+C11</f>
        <v>0</v>
      </c>
    </row>
    <row r="21" spans="1:3">
      <c r="A21" s="10" t="s">
        <v>69</v>
      </c>
      <c r="B21" s="10" t="s">
        <v>110</v>
      </c>
      <c r="C21" s="11" t="s">
        <v>17</v>
      </c>
    </row>
    <row r="22" spans="1:3">
      <c r="A22" s="2">
        <v>1</v>
      </c>
      <c r="B22" s="2" t="s">
        <v>111</v>
      </c>
      <c r="C22" s="3">
        <v>9466620</v>
      </c>
    </row>
    <row r="23" spans="1:3">
      <c r="A23" s="2">
        <v>2</v>
      </c>
      <c r="B23" s="2" t="s">
        <v>112</v>
      </c>
      <c r="C23" s="3">
        <f>'Anx - E2 - work done &amp; billed'!Q27</f>
        <v>0</v>
      </c>
    </row>
    <row r="24" spans="1:3">
      <c r="A24" s="2">
        <v>3</v>
      </c>
      <c r="B24" s="2" t="s">
        <v>113</v>
      </c>
    </row>
    <row r="25" spans="1:3">
      <c r="A25" s="2">
        <v>4</v>
      </c>
    </row>
    <row r="26" spans="1:3">
      <c r="A26" s="2">
        <v>5</v>
      </c>
    </row>
    <row r="27" spans="1:3">
      <c r="A27" s="2">
        <v>6</v>
      </c>
    </row>
    <row r="28" spans="1:3">
      <c r="A28" s="2">
        <v>7</v>
      </c>
    </row>
    <row r="29" spans="1:3">
      <c r="A29" s="2">
        <v>8</v>
      </c>
    </row>
    <row r="30" spans="1:3">
      <c r="A30" s="2">
        <v>9</v>
      </c>
    </row>
    <row r="31" spans="1:3">
      <c r="A31" s="2">
        <v>10</v>
      </c>
    </row>
    <row r="32" spans="1:3">
      <c r="A32" s="10"/>
      <c r="B32" s="10" t="s">
        <v>114</v>
      </c>
      <c r="C32" s="11">
        <f>C22+C23</f>
        <v>9466620</v>
      </c>
    </row>
    <row r="33" spans="2:3">
      <c r="B33" s="2" t="s">
        <v>115</v>
      </c>
      <c r="C33" s="3">
        <f>C19-C32</f>
        <v>-9466620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Anx - A - Attendance details</vt:lpstr>
      <vt:lpstr>Anx - B - Hire charges </vt:lpstr>
      <vt:lpstr>Anx - C - Material received</vt:lpstr>
      <vt:lpstr>Anx - D - Milestone report</vt:lpstr>
      <vt:lpstr>Anx - E1 -Estimate of work done</vt:lpstr>
      <vt:lpstr>Anx - E2 - work done &amp; billed</vt:lpstr>
      <vt:lpstr>Anx - F -Summary of accounts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aruna</dc:creator>
  <cp:lastModifiedBy>Suresh asa</cp:lastModifiedBy>
  <cp:lastPrinted>2024-05-29T13:31:41Z</cp:lastPrinted>
  <dcterms:created xsi:type="dcterms:W3CDTF">2017-09-09T11:38:00Z</dcterms:created>
  <dcterms:modified xsi:type="dcterms:W3CDTF">2024-05-29T13:48:46Z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1033-11.2.0.10382</vt:lpwstr>
  </property>
  <property fmtid="{D5CDD505-2E9C-101B-9397-08002B2CF9AE}" pid="3" name="ICV">
    <vt:lpwstr>E8457FA6FB68415585CED2E2B360B672</vt:lpwstr>
  </property>
</Properties>
</file>