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00"/>
  </bookViews>
  <sheets>
    <sheet name="Certificate" sheetId="1" r:id="rId1"/>
    <sheet name="Annecure A sold" sheetId="2" r:id="rId2"/>
    <sheet name="Annecure A unsold" sheetId="3" r:id="rId3"/>
    <sheet name="Workings" sheetId="4" r:id="rId4"/>
    <sheet name="Breakup" sheetId="5" r:id="rId5"/>
  </sheets>
  <definedNames>
    <definedName name="_xlnm._FilterDatabase" localSheetId="1" hidden="1">'Annecure A sold'!$A$6:$G$26</definedName>
    <definedName name="_xlnm.Print_Area" localSheetId="1">'Annecure A sold'!$A$1:$G$28</definedName>
    <definedName name="_xlnm.Print_Area" localSheetId="2">'Annecure A unsold'!$A$1:$E$25</definedName>
    <definedName name="_xlnm.Print_Area" localSheetId="0">Certificate!$A$1:$I$129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<sst xmlns="http://schemas.openxmlformats.org/spreadsheetml/2006/main" count="209" uniqueCount="178">
  <si>
    <t>FORM - 4</t>
  </si>
  <si>
    <t>CHARTERED ACCOUTANT'S CERTIFICATE</t>
  </si>
  <si>
    <t>Date: 18.11.2024</t>
  </si>
  <si>
    <t>RERA Registration Number:</t>
  </si>
  <si>
    <t>P01800000180</t>
  </si>
  <si>
    <t>Project Name:</t>
  </si>
  <si>
    <t>AVR Gulmohar Homes</t>
  </si>
  <si>
    <t>Promoter Name:</t>
  </si>
  <si>
    <t>_____________________________</t>
  </si>
  <si>
    <t>Cost of Real Estate Project:</t>
  </si>
  <si>
    <t>This Certificate is issued in accordance with the provisions of the Real Estate (Regulation and Development) Act, 2016 read with the Telangana State Real Estate (Regulation and Development) Rules, 2017.</t>
  </si>
  <si>
    <t xml:space="preserve"> </t>
  </si>
  <si>
    <t>The Promoter in compliance with section 4(2)(I)(D), of the Real Estate (Regulation and Development) Act, 2016 has deposited 70% of the amouunts received from the allottees of this project in the following account:</t>
  </si>
  <si>
    <t>Name of the Account Holder:</t>
  </si>
  <si>
    <t>Modi Realty Miryalaguda LLP</t>
  </si>
  <si>
    <t>Desginated Account Number:</t>
  </si>
  <si>
    <t>009763700001888</t>
  </si>
  <si>
    <t>Bank Name:</t>
  </si>
  <si>
    <t>YES Bank</t>
  </si>
  <si>
    <t>IFSC Code:</t>
  </si>
  <si>
    <t>YESB000097</t>
  </si>
  <si>
    <t>Branch Name:</t>
  </si>
  <si>
    <t>Secunderabad</t>
  </si>
  <si>
    <t>We have verified the sanctioned drawing. The work is as per the sanctioned drawing given by the Competent Authority with Sanctioned Drawing No. _________________</t>
  </si>
  <si>
    <t>Sr.
No.</t>
  </si>
  <si>
    <t>Particulars</t>
  </si>
  <si>
    <t>Estimated Cost (Rs.)</t>
  </si>
  <si>
    <t>Incurred Cost (Rs.)</t>
  </si>
  <si>
    <t>1 (a).</t>
  </si>
  <si>
    <t>Land Cost:</t>
  </si>
  <si>
    <t>i.</t>
  </si>
  <si>
    <t>The costs incurred by the promoter for acquisition of owership and title of the land parcels proposed for the real estate project, including its lease charges, interest costs, which shall also include overhead cost, marketing and/or brokerage costs, leagl cost and supervision cost.00</t>
  </si>
  <si>
    <t>ii.</t>
  </si>
  <si>
    <t>Any security deposits, payments payable to land owner(s) in connection with the Joint development agreement.</t>
  </si>
  <si>
    <t>iii.</t>
  </si>
  <si>
    <t>Amount paid for acquisition of Transferable Development Rights in accordance with applicable laws;</t>
  </si>
  <si>
    <t>iv.</t>
  </si>
  <si>
    <t xml:space="preserve"> Consideration payable to the outgoing developer to relinquish ownership and title rights over the land parcel forming part of the real estate project;</t>
  </si>
  <si>
    <t>v.</t>
  </si>
  <si>
    <t>Amounts payable to State Government or Competent Authority or any other Statutory Authority of the State or Central Government, towards Stamp Duty, Transfer charges, Registration fees, land/zone change conversion charges, NALA charges, any taxes in relation to the land etc.</t>
  </si>
  <si>
    <t>Sub-Total of Land Cost</t>
  </si>
  <si>
    <t>Page 1 of 4</t>
  </si>
  <si>
    <t>b)</t>
  </si>
  <si>
    <t>Development Cost/ Cost of Construction:</t>
  </si>
  <si>
    <t>(i)</t>
  </si>
  <si>
    <t>(1) Estimated Cost of Construction as certified by Engineer</t>
  </si>
  <si>
    <t>-</t>
  </si>
  <si>
    <t xml:space="preserve">(2) Actual Cost of construction incurred as per the books of accounts as verified by the CA. </t>
  </si>
  <si>
    <t>Note:- (for adding to total cost of construction incurred, Minimum of (i) or (ii) is to be considered) as on 30.09.2023</t>
  </si>
  <si>
    <t>(3) On-site and off-site expenditure for development of entire project excluding cost of construction as per (i) or (ii) above, i.e. mobilization advances to contractors, procurement advances to vendors, construction equipment, site preparations and so on and onsite and offsite construction activities, payments/ instalments to local authority, and all other items of expenditure for the construction, marketing and sale of the project;</t>
  </si>
  <si>
    <t>(ii)</t>
  </si>
  <si>
    <t>Fees, Charges, Interest etc. and taxes and penalties to any competent authority or statutory or local authority of the Central or State Government under any laws or rules or regulations for the time being in force; and</t>
  </si>
  <si>
    <t>(iii)</t>
  </si>
  <si>
    <t>Principal sum and interest payable to financial institutions, scheduled banks, nonbanking financial institution (NBFC) or money lenders on construction funding or money borrowed for construction;</t>
  </si>
  <si>
    <t>Sub-Total of Development Cost</t>
  </si>
  <si>
    <t xml:space="preserve">Total Estimated Cost of the Real Estate Project [1(a) +1(b)] of estimated column                   </t>
  </si>
  <si>
    <t>Total Cost Incurred of the Real Estate Project [1(a) + 1(b)] of Incurred Column.</t>
  </si>
  <si>
    <t xml:space="preserve">Percentage of completion of construction work (as per Project Architect’s Certificate) </t>
  </si>
  <si>
    <t>Proportion of the cost incurred on Land Cost to the Total Estimated Cost.</t>
  </si>
  <si>
    <t>Proportion of the cost incurred on Construction Cost to the Total Estimated Cost.</t>
  </si>
  <si>
    <t xml:space="preserve">Total percentage of completion of construction as per CA (i.e 3/2) </t>
  </si>
  <si>
    <t xml:space="preserve">Amount which can be withdrawn from Designated Account (Total Estimated Cost as * Percentage of Completion of construction (Lower of 4 &amp; 7) </t>
  </si>
  <si>
    <t xml:space="preserve">Less: Amount withdrawn till date of this certificate as per the Books of Accounts and Bank Statement. </t>
  </si>
  <si>
    <t>Net Amount which can be withdrawn from the Designated Bank Account under this certificate.</t>
  </si>
  <si>
    <t>Page 2 of 4</t>
  </si>
  <si>
    <t xml:space="preserve">  </t>
  </si>
  <si>
    <t>Borrowings / Mortgage Details (If Applicable )</t>
  </si>
  <si>
    <t xml:space="preserve"> A. Borrowing Details</t>
  </si>
  <si>
    <t xml:space="preserve">1. Name of the Lender: </t>
  </si>
  <si>
    <t>2. Amount Disbursed:</t>
  </si>
  <si>
    <t xml:space="preserve">             3. Amount pending for  disbursement from Lender:</t>
  </si>
  <si>
    <t xml:space="preserve">             4. Amount to be repaid to lender: </t>
  </si>
  <si>
    <t xml:space="preserve"> B. Mortgage Details</t>
  </si>
  <si>
    <t xml:space="preserve">1. Mortgaged to (Name of the Entity/ Institution) : </t>
  </si>
  <si>
    <t>_______________________</t>
  </si>
  <si>
    <t>3. Amount pending for disbursement:</t>
  </si>
  <si>
    <t>4. Amount to be repaid to lender:</t>
  </si>
  <si>
    <t>Details of transactions in the designated RERA Bank Account (include pre RERA transactions in case of ongoing projects, wherever applicable)</t>
  </si>
  <si>
    <t>a. Total number of units booked</t>
  </si>
  <si>
    <t>56 Units</t>
  </si>
  <si>
    <t xml:space="preserve">b. Total amount realized from sale of units during the quarter </t>
  </si>
  <si>
    <t xml:space="preserve">c. Total amount deposited into the bank out of sale proceeds during the quarter </t>
  </si>
  <si>
    <t>d. % of Deposit made</t>
  </si>
  <si>
    <t xml:space="preserve">  Reconciliation for the Quarter</t>
  </si>
  <si>
    <t>a. Opening Date (Quarter Start Date)</t>
  </si>
  <si>
    <t>01.07.2024</t>
  </si>
  <si>
    <t>b. Opening Balance as per Bank Statement (To match with the previous quarter closing bank balance)</t>
  </si>
  <si>
    <t>c. Deposits during the Quarter on account of sale</t>
  </si>
  <si>
    <t>d. Other Deposits made (if any)</t>
  </si>
  <si>
    <t xml:space="preserve">    </t>
  </si>
  <si>
    <t>e. Withdrawals during the Quarter from Sale Proceeds</t>
  </si>
  <si>
    <t>f. Other Withdrawals made (if any)</t>
  </si>
  <si>
    <t xml:space="preserve">g. Closing balance as per Bank Statement </t>
  </si>
  <si>
    <t>h. Closing Date (Quarter End Date)</t>
  </si>
  <si>
    <t>30.09.2024</t>
  </si>
  <si>
    <t>Cumulative Reconciliation from the beginning of the project:</t>
  </si>
  <si>
    <t xml:space="preserve">  a. Opening Balance of the account</t>
  </si>
  <si>
    <t xml:space="preserve">  b. Total deposits made from the sale proceeds</t>
  </si>
  <si>
    <t xml:space="preserve">  c. Total deposits made other than sale proceeds (if any)</t>
  </si>
  <si>
    <t xml:space="preserve">  d. Total Withdrawals made from the sale proceeds </t>
  </si>
  <si>
    <t xml:space="preserve">  e. Total withdrawals made other than those from sale proceeds (if any) </t>
  </si>
  <si>
    <t xml:space="preserve">  f. Closing balance for the current quarter (a+b+c)-(d+e)</t>
  </si>
  <si>
    <t>Page 3 of 4</t>
  </si>
  <si>
    <t>This certificate is being issued for the project ________________________ with RERA Registration No.______________________ in compliance of the provisions of section 4(2) (l) (D) of the Act and based on the records and documents produced before me and explanations provided to me by the Management of the Company.</t>
  </si>
  <si>
    <t>Qualifications / Observations : If any</t>
  </si>
  <si>
    <t>We hereby certify that the total amount collected / realised from the allottees on account of sale / booking of units during the quarter is Rs. ____________ out of which Rs. _____________ is deposited into the project designated bank account as per section 4(2)(l)(D) of the Real Estate (Regulation and Development) Act, 2016.</t>
  </si>
  <si>
    <t>Yours Faithfully,</t>
  </si>
  <si>
    <r>
      <rPr>
        <sz val="11"/>
        <color theme="1"/>
        <rFont val="Times New Roman"/>
        <charset val="134"/>
      </rPr>
      <t xml:space="preserve">For </t>
    </r>
    <r>
      <rPr>
        <b/>
        <sz val="11"/>
        <color theme="1"/>
        <rFont val="Times New Roman"/>
        <charset val="134"/>
      </rPr>
      <t>R S Bajaj and Associates</t>
    </r>
  </si>
  <si>
    <t>ICAI Firm Registration No. 107106S</t>
  </si>
  <si>
    <t>Signature of the Chartered Accountant</t>
  </si>
  <si>
    <r>
      <rPr>
        <sz val="11"/>
        <color theme="1"/>
        <rFont val="Times New Roman"/>
        <charset val="134"/>
      </rPr>
      <t xml:space="preserve">Name: </t>
    </r>
    <r>
      <rPr>
        <b/>
        <sz val="11"/>
        <color theme="1"/>
        <rFont val="Times New Roman"/>
        <charset val="134"/>
      </rPr>
      <t>Shyam Sunder Bajaj</t>
    </r>
  </si>
  <si>
    <t>Membership Number: 238260</t>
  </si>
  <si>
    <t>Address: 8-2-603/23/A/B/24, Banjara Hills,</t>
  </si>
  <si>
    <t>Hyderabad, Telangana.</t>
  </si>
  <si>
    <t>Contact Details: +91-9581503030</t>
  </si>
  <si>
    <t>Email id: info@rsbajaj.co.in</t>
  </si>
  <si>
    <t>Website Link: www.rsbajaj.co.in</t>
  </si>
  <si>
    <t>(Additional Information for Projects)</t>
  </si>
  <si>
    <t>Estimated Balance Cost to Complete the Real Estate Project (Difference of the Total Estimated Project cost and less Cost incurred )</t>
  </si>
  <si>
    <t>Balance amount of receivables from sold apartments as per Annexure A to this certificate  (as certified by Chartered Accountant as verified from the records and books of Accounts)</t>
  </si>
  <si>
    <t>(i) Balance Unsold area</t>
  </si>
  <si>
    <t>(to be certified by Management and to be verified by CA from the records and books of accounts)</t>
  </si>
  <si>
    <t xml:space="preserve">(ii) Estimated amount of sales proceeds in respect of unsold apartments </t>
  </si>
  <si>
    <t>(calculated as per ASR multiplied to unsold area as on the date of certificate, to be calculated and certified by CA)</t>
  </si>
  <si>
    <t>as per Annexure A to this certificate</t>
  </si>
  <si>
    <t>Estimated receivables of ongoing project. Sum of 2 + 3(ii)</t>
  </si>
  <si>
    <t>Amount to be deposited in Designated Account – 70%</t>
  </si>
  <si>
    <t>Page 4 of 4</t>
  </si>
  <si>
    <t>Annexure A</t>
  </si>
  <si>
    <t>Statement for calculation of Receivables from the Sales of the Ongoing Real Estate Project</t>
  </si>
  <si>
    <t>1. Sold Inventory</t>
  </si>
  <si>
    <t>Unit/ 
Flat No.</t>
  </si>
  <si>
    <t>Carpet Area (in sft)</t>
  </si>
  <si>
    <t>Carpet Area
 (in sq.mts.)</t>
  </si>
  <si>
    <t xml:space="preserve">Unit Consideration as per Agreement </t>
  </si>
  <si>
    <t>Received 
Amount (Excl. GST)</t>
  </si>
  <si>
    <t>Balance
Receivable</t>
  </si>
  <si>
    <t>Total</t>
  </si>
  <si>
    <t>2. Unsold Inventory Valuation</t>
  </si>
  <si>
    <t>Ready Recknor Rate as on the date of Certificate of the residential/ commercial premises Rs._______/- per sq. mts. )</t>
  </si>
  <si>
    <t>Flat No.</t>
  </si>
  <si>
    <t>Unit Consideration  as per Ready Reckoner Rate (ASR)</t>
  </si>
  <si>
    <t>(*Note : As per Management letter and information, Actual Sales price per sft / per sm has been considered for unsold inventory valuation instead of Ready Reckoner Rate.)</t>
  </si>
  <si>
    <t>This certificate is being issued for RERA compliance for the Company _______________________ and is based on the records and documents produced before me and explanations provided to me by the Management of the Company.</t>
  </si>
  <si>
    <r>
      <rPr>
        <sz val="11"/>
        <color theme="1"/>
        <rFont val="Book Antiqua"/>
        <charset val="134"/>
      </rPr>
      <t xml:space="preserve">For </t>
    </r>
    <r>
      <rPr>
        <b/>
        <sz val="11"/>
        <color theme="1"/>
        <rFont val="Book Antiqua"/>
        <charset val="134"/>
      </rPr>
      <t>R S Bajaj and Associates</t>
    </r>
  </si>
  <si>
    <r>
      <rPr>
        <sz val="11"/>
        <color theme="1"/>
        <rFont val="Book Antiqua"/>
        <charset val="134"/>
      </rPr>
      <t xml:space="preserve">Name: </t>
    </r>
    <r>
      <rPr>
        <b/>
        <sz val="11"/>
        <color theme="1"/>
        <rFont val="Book Antiqua"/>
        <charset val="134"/>
      </rPr>
      <t>Shyam Sunder Bajaj</t>
    </r>
  </si>
  <si>
    <t>Land Cost 01-04-2023 to 30-09-2023</t>
  </si>
  <si>
    <t>Cost of Construction 01-04-2023 to 30-09-2023</t>
  </si>
  <si>
    <t>On Site Expenditure 01-04-2023 to 30-09-2023</t>
  </si>
  <si>
    <t>Payment of Taxes 01-04-2023 to 30-09-2023</t>
  </si>
  <si>
    <t>Interest 01-04-2023 to 30-09-2023</t>
  </si>
  <si>
    <t>Opening Balance as on 01.07.2023</t>
  </si>
  <si>
    <t>Construction</t>
  </si>
  <si>
    <t>Site Overheads (Other than staff cost)</t>
  </si>
  <si>
    <t>HMDA Fees</t>
  </si>
  <si>
    <t>Incurred</t>
  </si>
  <si>
    <t>IGBC</t>
  </si>
  <si>
    <t>Advances given to URPL as on 30.09.2023</t>
  </si>
  <si>
    <t>Ineligible GST- 31.03.2023</t>
  </si>
  <si>
    <t>Ineligible GST</t>
  </si>
  <si>
    <t>Site Overheads ( staff cost)</t>
  </si>
  <si>
    <t>Professional and Consultancy</t>
  </si>
  <si>
    <t>Professional and Consultancy - Projects</t>
  </si>
  <si>
    <t>Year</t>
  </si>
  <si>
    <t>Other Receipts</t>
  </si>
  <si>
    <t>Customer Receipts</t>
  </si>
  <si>
    <t>Contra</t>
  </si>
  <si>
    <t>As per Bank breakup</t>
  </si>
  <si>
    <t>17-18</t>
  </si>
  <si>
    <t>18-19</t>
  </si>
  <si>
    <t>19-20</t>
  </si>
  <si>
    <t>20-21</t>
  </si>
  <si>
    <t>21-22</t>
  </si>
  <si>
    <t>22-23</t>
  </si>
  <si>
    <t>23-24</t>
  </si>
  <si>
    <t>Total:</t>
  </si>
  <si>
    <t>Payments</t>
  </si>
  <si>
    <t>JV &amp; Contra</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</si>
</sst>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176" formatCode="_(* #,##0.00_);_(* \(#,##0.00\);_(* &quot;-&quot;??_);_(@_)"/>
    <numFmt numFmtId="177" formatCode="_ &quot;₹&quot;* #,##0.00_ ;_ &quot;₹&quot;* \-#,##0.00_ ;_ &quot;₹&quot;* &quot;-&quot;??_ ;_ @_ "/>
    <numFmt numFmtId="178" formatCode="_ * #,##0_ ;_ * \-#,##0_ ;_ * &quot;-&quot;_ ;_ @_ "/>
    <numFmt numFmtId="179" formatCode="_ &quot;₹&quot;* #,##0_ ;_ &quot;₹&quot;* \-#,##0_ ;_ &quot;₹&quot;* &quot;-&quot;_ ;_ @_ "/>
    <numFmt numFmtId="180" formatCode="_ * #,##0.00_ ;_ * \-#,##0.00_ ;_ * &quot;-&quot;??_ ;_ @_ "/>
    <numFmt numFmtId="181" formatCode="_(* #,##0.0_);_(* \(#,##0.0\);_(* &quot;-&quot;??_);_(@_)"/>
    <numFmt numFmtId="182" formatCode="_(* #,##0_);_(* \(#,##0\);_(* &quot;-&quot;??_);_(@_)"/>
    <numFmt numFmtId="183" formatCode="_ * #,##0_ ;_ * \-#,##0_ ;_ * &quot;-&quot;??_ ;_ @_ "/>
    <numFmt numFmtId="184" formatCode="dd/mm/yyyy"/>
  </numFmts>
  <fonts count="47">
    <font>
      <sz val="11"/>
      <color theme="1"/>
      <name val="Calibri"/>
      <charset val="134"/>
      <scheme val="minor"/>
    </font>
    <font>
      <sz val="12"/>
      <color theme="1"/>
      <name val="Times New Roman"/>
      <charset val="134"/>
    </font>
    <font>
      <b/>
      <sz val="12"/>
      <color theme="1"/>
      <name val="Times New Roman"/>
      <charset val="134"/>
    </font>
    <font>
      <sz val="12"/>
      <color theme="1"/>
      <name val="Calibri"/>
      <charset val="134"/>
      <scheme val="minor"/>
    </font>
    <font>
      <b/>
      <sz val="12"/>
      <color theme="1"/>
      <name val="Calibri"/>
      <charset val="134"/>
      <scheme val="minor"/>
    </font>
    <font>
      <i/>
      <sz val="11"/>
      <color theme="1"/>
      <name val="Book Antiqua"/>
      <charset val="134"/>
    </font>
    <font>
      <b/>
      <i/>
      <sz val="11"/>
      <color theme="1"/>
      <name val="Book Antiqua"/>
      <charset val="134"/>
    </font>
    <font>
      <i/>
      <sz val="11"/>
      <name val="Book Antiqua"/>
      <charset val="134"/>
    </font>
    <font>
      <sz val="11"/>
      <name val="Book Antiqua"/>
      <charset val="134"/>
    </font>
    <font>
      <sz val="11"/>
      <color theme="1"/>
      <name val="Book Antiqua"/>
      <charset val="134"/>
    </font>
    <font>
      <b/>
      <u/>
      <sz val="11"/>
      <color theme="1"/>
      <name val="Book Antiqua"/>
      <charset val="134"/>
    </font>
    <font>
      <b/>
      <sz val="11"/>
      <color theme="1"/>
      <name val="Book Antiqua"/>
      <charset val="134"/>
    </font>
    <font>
      <u/>
      <sz val="11"/>
      <color theme="1"/>
      <name val="Book Antiqua"/>
      <charset val="134"/>
    </font>
    <font>
      <b/>
      <sz val="11"/>
      <name val="Book Antiqua"/>
      <charset val="134"/>
    </font>
    <font>
      <sz val="11"/>
      <name val="Times New Roman"/>
      <charset val="134"/>
    </font>
    <font>
      <b/>
      <sz val="11"/>
      <name val="Times New Roman"/>
      <charset val="134"/>
    </font>
    <font>
      <b/>
      <u/>
      <sz val="11"/>
      <name val="Times New Roman"/>
      <charset val="134"/>
    </font>
    <font>
      <sz val="11"/>
      <color theme="1"/>
      <name val="Times New Roman"/>
      <charset val="134"/>
    </font>
    <font>
      <b/>
      <sz val="14"/>
      <color theme="1"/>
      <name val="Times New Roman"/>
      <charset val="134"/>
    </font>
    <font>
      <b/>
      <sz val="9.95"/>
      <color rgb="FF000000"/>
      <name val="Helvetica-Bold"/>
      <charset val="134"/>
    </font>
    <font>
      <b/>
      <sz val="9.65"/>
      <color rgb="FF000000"/>
      <name val="Helvetica-Bold"/>
      <charset val="134"/>
    </font>
    <font>
      <sz val="11"/>
      <color rgb="FF000000"/>
      <name val="Times New Roman"/>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color rgb="FF9C0006"/>
      <name val="Arial"/>
      <charset val="134"/>
    </font>
    <font>
      <sz val="10"/>
      <color theme="1"/>
      <name val="Arial"/>
      <charset val="134"/>
    </font>
    <font>
      <sz val="10"/>
      <color rgb="FF006100"/>
      <name val="Arial"/>
      <charset val="134"/>
    </font>
    <font>
      <sz val="10"/>
      <color rgb="FF3F3F76"/>
      <name val="Arial"/>
      <charset val="134"/>
    </font>
    <font>
      <sz val="10"/>
      <name val="Arial"/>
      <charset val="134"/>
    </font>
    <font>
      <b/>
      <sz val="11"/>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right/>
      <top/>
      <bottom style="thin">
        <color auto="1"/>
      </bottom>
      <diagonal/>
    </border>
    <border>
      <left/>
      <right/>
      <top style="thin">
        <color auto="1"/>
      </top>
      <bottom/>
      <diagonal/>
    </border>
    <border>
      <left style="thin">
        <color theme="0" tint="-0.149998474074526"/>
      </left>
      <right style="thin">
        <color theme="0" tint="-0.149998474074526"/>
      </right>
      <top style="thin">
        <color theme="0" tint="-0.149998474074526"/>
      </top>
      <bottom style="thin">
        <color theme="0" tint="-0.149998474074526"/>
      </bottom>
      <diagonal/>
    </border>
    <border>
      <left style="thin">
        <color theme="0" tint="-0.149998474074526"/>
      </left>
      <right style="thin">
        <color theme="0" tint="-0.149998474074526"/>
      </right>
      <top style="thin">
        <color theme="0" tint="-0.149998474074526"/>
      </top>
      <bottom/>
      <diagonal/>
    </border>
    <border>
      <left style="thin">
        <color theme="0" tint="-0.149998474074526"/>
      </left>
      <right style="thin">
        <color theme="0" tint="-0.149998474074526"/>
      </right>
      <top style="thin">
        <color theme="1" tint="0.349986266670736"/>
      </top>
      <bottom style="double">
        <color theme="1" tint="0.349986266670736"/>
      </bottom>
      <diagonal/>
    </border>
    <border>
      <left style="thin">
        <color theme="0" tint="-0.149998474074526"/>
      </left>
      <right style="thin">
        <color theme="0" tint="-0.149998474074526"/>
      </right>
      <top/>
      <bottom style="thin">
        <color theme="0" tint="-0.149998474074526"/>
      </bottom>
      <diagonal/>
    </border>
    <border>
      <left style="thin">
        <color theme="0" tint="-0.149998474074526"/>
      </left>
      <right style="thin">
        <color theme="0" tint="-0.149998474074526"/>
      </right>
      <top style="thin">
        <color theme="1" tint="0.349986266670736"/>
      </top>
      <bottom style="medium">
        <color theme="1" tint="0.349986266670736"/>
      </bottom>
      <diagonal/>
    </border>
    <border>
      <left style="thin">
        <color theme="0" tint="-0.149998474074526"/>
      </left>
      <right/>
      <top style="thin">
        <color theme="0" tint="-0.149998474074526"/>
      </top>
      <bottom style="thin">
        <color theme="0" tint="-0.149998474074526"/>
      </bottom>
      <diagonal/>
    </border>
    <border>
      <left/>
      <right/>
      <top style="thin">
        <color theme="0" tint="-0.149998474074526"/>
      </top>
      <bottom style="thin">
        <color theme="0" tint="-0.149998474074526"/>
      </bottom>
      <diagonal/>
    </border>
    <border>
      <left/>
      <right style="thin">
        <color theme="0" tint="-0.149998474074526"/>
      </right>
      <top style="thin">
        <color theme="0" tint="-0.149998474074526"/>
      </top>
      <bottom style="thin">
        <color theme="0" tint="-0.149998474074526"/>
      </bottom>
      <diagonal/>
    </border>
    <border>
      <left style="thin">
        <color theme="0" tint="-0.149998474074526"/>
      </left>
      <right style="thin">
        <color theme="0" tint="-0.149998474074526"/>
      </right>
      <top/>
      <bottom/>
      <diagonal/>
    </border>
    <border>
      <left style="thin">
        <color theme="0" tint="-0.149998474074526"/>
      </left>
      <right/>
      <top style="thin">
        <color theme="0" tint="-0.149998474074526"/>
      </top>
      <bottom/>
      <diagonal/>
    </border>
    <border>
      <left/>
      <right/>
      <top style="thin">
        <color theme="0" tint="-0.149998474074526"/>
      </top>
      <bottom/>
      <diagonal/>
    </border>
    <border>
      <left style="thin">
        <color theme="0" tint="-0.149998474074526"/>
      </left>
      <right/>
      <top/>
      <bottom/>
      <diagonal/>
    </border>
    <border>
      <left style="thin">
        <color theme="0" tint="-0.149998474074526"/>
      </left>
      <right/>
      <top/>
      <bottom style="thin">
        <color theme="0" tint="-0.149998474074526"/>
      </bottom>
      <diagonal/>
    </border>
    <border>
      <left/>
      <right/>
      <top/>
      <bottom style="thin">
        <color theme="0" tint="-0.149998474074526"/>
      </bottom>
      <diagonal/>
    </border>
    <border>
      <left/>
      <right style="thin">
        <color theme="0" tint="-0.149998474074526"/>
      </right>
      <top/>
      <bottom/>
      <diagonal/>
    </border>
    <border>
      <left/>
      <right style="thin">
        <color theme="0" tint="-0.149998474074526"/>
      </right>
      <top/>
      <bottom style="thin">
        <color theme="0" tint="-0.149998474074526"/>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8">
    <xf numFmtId="0" fontId="0" fillId="0" borderId="0"/>
    <xf numFmtId="176" fontId="0" fillId="0" borderId="0" applyFont="0" applyFill="0" applyBorder="0" applyAlignment="0" applyProtection="0"/>
    <xf numFmtId="177" fontId="0" fillId="0" borderId="0" applyFont="0" applyFill="0" applyBorder="0" applyAlignment="0" applyProtection="0">
      <alignment vertical="center"/>
    </xf>
    <xf numFmtId="9" fontId="0" fillId="0" borderId="0" applyFont="0" applyFill="0" applyBorder="0" applyAlignment="0" applyProtection="0"/>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19"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0" applyNumberFormat="0" applyFill="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29" fillId="0" borderId="0" applyNumberFormat="0" applyFill="0" applyBorder="0" applyAlignment="0" applyProtection="0">
      <alignment vertical="center"/>
    </xf>
    <xf numFmtId="0" fontId="30" fillId="4" borderId="22" applyNumberFormat="0" applyAlignment="0" applyProtection="0">
      <alignment vertical="center"/>
    </xf>
    <xf numFmtId="0" fontId="31" fillId="5" borderId="23" applyNumberFormat="0" applyAlignment="0" applyProtection="0">
      <alignment vertical="center"/>
    </xf>
    <xf numFmtId="0" fontId="32" fillId="5" borderId="22" applyNumberFormat="0" applyAlignment="0" applyProtection="0">
      <alignment vertical="center"/>
    </xf>
    <xf numFmtId="0" fontId="33" fillId="6" borderId="24" applyNumberFormat="0" applyAlignment="0" applyProtection="0">
      <alignment vertical="center"/>
    </xf>
    <xf numFmtId="0" fontId="34" fillId="0" borderId="25" applyNumberFormat="0" applyFill="0" applyAlignment="0" applyProtection="0">
      <alignment vertical="center"/>
    </xf>
    <xf numFmtId="0" fontId="35" fillId="0" borderId="26"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41" fillId="8" borderId="0" applyNumberFormat="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0" fillId="0" borderId="0" applyFont="0" applyFill="0" applyBorder="0" applyAlignment="0" applyProtection="0"/>
    <xf numFmtId="180" fontId="0" fillId="0" borderId="0" applyFont="0" applyFill="0" applyBorder="0" applyAlignment="0" applyProtection="0"/>
    <xf numFmtId="180" fontId="42" fillId="0" borderId="0" applyFont="0" applyFill="0" applyBorder="0" applyAlignment="0" applyProtection="0"/>
    <xf numFmtId="180" fontId="42" fillId="0" borderId="0" applyFont="0" applyFill="0" applyBorder="0" applyAlignment="0" applyProtection="0"/>
    <xf numFmtId="180" fontId="0" fillId="0" borderId="0" applyFont="0" applyFill="0" applyBorder="0" applyAlignment="0" applyProtection="0"/>
    <xf numFmtId="180" fontId="0" fillId="0" borderId="0" applyFont="0" applyFill="0" applyBorder="0" applyAlignment="0" applyProtection="0"/>
    <xf numFmtId="180" fontId="0" fillId="0" borderId="0" applyFont="0" applyFill="0" applyBorder="0" applyAlignment="0" applyProtection="0"/>
    <xf numFmtId="181" fontId="42" fillId="0" borderId="0" applyFont="0" applyFill="0" applyBorder="0" applyAlignment="0" applyProtection="0"/>
    <xf numFmtId="180" fontId="0" fillId="0" borderId="0" applyFont="0" applyFill="0" applyBorder="0" applyAlignment="0" applyProtection="0"/>
    <xf numFmtId="180" fontId="0" fillId="0" borderId="0" applyFont="0" applyFill="0" applyBorder="0" applyAlignment="0" applyProtection="0"/>
    <xf numFmtId="0" fontId="43" fillId="7" borderId="0" applyNumberFormat="0" applyBorder="0" applyAlignment="0" applyProtection="0"/>
    <xf numFmtId="0" fontId="44" fillId="4" borderId="22" applyNumberFormat="0" applyAlignment="0" applyProtection="0"/>
    <xf numFmtId="0" fontId="45" fillId="0" borderId="0"/>
    <xf numFmtId="0" fontId="42" fillId="0" borderId="0"/>
    <xf numFmtId="0" fontId="0" fillId="0" borderId="0"/>
    <xf numFmtId="0" fontId="42" fillId="0" borderId="0"/>
    <xf numFmtId="0" fontId="42" fillId="0" borderId="0"/>
    <xf numFmtId="0" fontId="0" fillId="0" borderId="0"/>
    <xf numFmtId="0" fontId="3" fillId="0" borderId="0"/>
    <xf numFmtId="0" fontId="3" fillId="0" borderId="0"/>
    <xf numFmtId="0" fontId="0" fillId="0" borderId="0"/>
    <xf numFmtId="0" fontId="0" fillId="0" borderId="0"/>
    <xf numFmtId="9" fontId="42" fillId="0" borderId="0" applyFont="0" applyFill="0" applyBorder="0" applyAlignment="0" applyProtection="0"/>
  </cellStyleXfs>
  <cellXfs count="196">
    <xf numFmtId="0" fontId="0" fillId="0" borderId="0" xfId="0"/>
    <xf numFmtId="0" fontId="1" fillId="0" borderId="0" xfId="0" applyFont="1"/>
    <xf numFmtId="0" fontId="2" fillId="0" borderId="0" xfId="0" applyFont="1"/>
    <xf numFmtId="182" fontId="2" fillId="0" borderId="0" xfId="1" applyNumberFormat="1" applyFont="1"/>
    <xf numFmtId="182" fontId="2" fillId="0" borderId="0" xfId="1" applyNumberFormat="1" applyFont="1" applyAlignment="1">
      <alignment wrapText="1"/>
    </xf>
    <xf numFmtId="182" fontId="1" fillId="0" borderId="0" xfId="1" applyNumberFormat="1" applyFont="1"/>
    <xf numFmtId="182" fontId="1" fillId="0" borderId="0" xfId="0" applyNumberFormat="1" applyFont="1"/>
    <xf numFmtId="182" fontId="3" fillId="0" borderId="0" xfId="1" applyNumberFormat="1" applyFont="1"/>
    <xf numFmtId="182" fontId="4" fillId="0" borderId="0" xfId="0" applyNumberFormat="1" applyFont="1"/>
    <xf numFmtId="0" fontId="5" fillId="0" borderId="0" xfId="0" applyFont="1"/>
    <xf numFmtId="183" fontId="5" fillId="0" borderId="0" xfId="1" applyNumberFormat="1" applyFont="1"/>
    <xf numFmtId="0" fontId="6" fillId="0" borderId="1" xfId="0" applyFont="1" applyBorder="1" applyAlignment="1">
      <alignment horizontal="center"/>
    </xf>
    <xf numFmtId="182" fontId="6" fillId="0" borderId="1" xfId="1" applyNumberFormat="1" applyFont="1" applyBorder="1" applyAlignment="1">
      <alignment horizontal="center"/>
    </xf>
    <xf numFmtId="0" fontId="6" fillId="0" borderId="0" xfId="0" applyFont="1"/>
    <xf numFmtId="183" fontId="5" fillId="0" borderId="0" xfId="1" applyNumberFormat="1" applyFont="1" applyFill="1" applyAlignment="1">
      <alignment horizontal="right"/>
    </xf>
    <xf numFmtId="183" fontId="7" fillId="0" borderId="0" xfId="1" applyNumberFormat="1" applyFont="1" applyFill="1" applyAlignment="1">
      <alignment horizontal="right"/>
    </xf>
    <xf numFmtId="183" fontId="7" fillId="0" borderId="0" xfId="1" applyNumberFormat="1" applyFont="1" applyFill="1"/>
    <xf numFmtId="183" fontId="5" fillId="0" borderId="0" xfId="1" applyNumberFormat="1" applyFont="1" applyFill="1"/>
    <xf numFmtId="183" fontId="6" fillId="0" borderId="2" xfId="1" applyNumberFormat="1" applyFont="1" applyBorder="1"/>
    <xf numFmtId="182" fontId="5" fillId="0" borderId="0" xfId="1" applyNumberFormat="1" applyFont="1"/>
    <xf numFmtId="0" fontId="5" fillId="0" borderId="0" xfId="0" applyNumberFormat="1" applyFont="1"/>
    <xf numFmtId="183" fontId="6" fillId="0" borderId="0" xfId="1" applyNumberFormat="1" applyFont="1"/>
    <xf numFmtId="182" fontId="6" fillId="0" borderId="0" xfId="1" applyNumberFormat="1" applyFont="1"/>
    <xf numFmtId="182" fontId="5" fillId="0" borderId="0" xfId="0" applyNumberFormat="1" applyFont="1"/>
    <xf numFmtId="0" fontId="7" fillId="0" borderId="0" xfId="0" applyFont="1"/>
    <xf numFmtId="0" fontId="8" fillId="0" borderId="0" xfId="0" applyFont="1" applyAlignment="1">
      <alignment horizontal="left" vertical="center" shrinkToFit="1"/>
    </xf>
    <xf numFmtId="0" fontId="9" fillId="0" borderId="0" xfId="0" applyFont="1"/>
    <xf numFmtId="176" fontId="9" fillId="0" borderId="0" xfId="1" applyFont="1"/>
    <xf numFmtId="182" fontId="9" fillId="0" borderId="0" xfId="1" applyNumberFormat="1" applyFont="1"/>
    <xf numFmtId="0" fontId="10" fillId="0" borderId="0" xfId="0" applyFont="1" applyAlignment="1">
      <alignment horizontal="center"/>
    </xf>
    <xf numFmtId="0" fontId="11" fillId="0" borderId="0" xfId="0" applyFont="1"/>
    <xf numFmtId="0" fontId="12" fillId="0" borderId="0" xfId="0" applyFont="1" applyAlignment="1">
      <alignment horizontal="left" vertical="center" wrapText="1"/>
    </xf>
    <xf numFmtId="0" fontId="13" fillId="0" borderId="3" xfId="0" applyFont="1" applyBorder="1" applyAlignment="1">
      <alignment horizontal="center" vertical="center" wrapText="1" shrinkToFit="1"/>
    </xf>
    <xf numFmtId="0" fontId="13" fillId="0" borderId="3" xfId="0" applyFont="1" applyBorder="1" applyAlignment="1">
      <alignment horizontal="center" vertical="center" shrinkToFit="1"/>
    </xf>
    <xf numFmtId="182" fontId="13" fillId="0" borderId="4" xfId="1" applyNumberFormat="1" applyFont="1" applyBorder="1" applyAlignment="1">
      <alignment horizontal="center" vertical="center" wrapText="1" shrinkToFit="1"/>
    </xf>
    <xf numFmtId="182" fontId="13" fillId="0" borderId="3" xfId="1" applyNumberFormat="1" applyFont="1" applyBorder="1" applyAlignment="1">
      <alignment horizontal="center" vertical="center" wrapText="1" shrinkToFit="1"/>
    </xf>
    <xf numFmtId="0" fontId="8" fillId="0" borderId="3" xfId="67" applyFont="1" applyBorder="1" applyAlignment="1">
      <alignment horizontal="center"/>
    </xf>
    <xf numFmtId="0" fontId="8" fillId="0" borderId="3" xfId="67" applyFont="1" applyBorder="1" applyAlignment="1">
      <alignment horizontal="left"/>
    </xf>
    <xf numFmtId="182" fontId="8" fillId="0" borderId="3" xfId="1" applyNumberFormat="1" applyFont="1" applyBorder="1" applyAlignment="1"/>
    <xf numFmtId="176" fontId="8" fillId="0" borderId="3" xfId="1" applyFont="1" applyBorder="1" applyAlignment="1"/>
    <xf numFmtId="182" fontId="9" fillId="0" borderId="3" xfId="1" applyNumberFormat="1" applyFont="1" applyBorder="1"/>
    <xf numFmtId="182" fontId="8" fillId="0" borderId="4" xfId="1" applyNumberFormat="1" applyFont="1" applyBorder="1" applyAlignment="1"/>
    <xf numFmtId="176" fontId="8" fillId="0" borderId="4" xfId="1" applyFont="1" applyBorder="1" applyAlignment="1"/>
    <xf numFmtId="182" fontId="9" fillId="0" borderId="4" xfId="1" applyNumberFormat="1" applyFont="1" applyBorder="1"/>
    <xf numFmtId="0" fontId="13" fillId="0" borderId="3" xfId="67" applyFont="1" applyBorder="1" applyAlignment="1">
      <alignment horizontal="center"/>
    </xf>
    <xf numFmtId="182" fontId="13" fillId="0" borderId="5" xfId="1" applyNumberFormat="1" applyFont="1" applyBorder="1" applyAlignment="1"/>
    <xf numFmtId="176" fontId="13" fillId="0" borderId="5" xfId="1" applyFont="1" applyBorder="1" applyAlignment="1"/>
    <xf numFmtId="0" fontId="9" fillId="0" borderId="3" xfId="0" applyFont="1" applyBorder="1"/>
    <xf numFmtId="176" fontId="9" fillId="0" borderId="6" xfId="1" applyFont="1" applyBorder="1"/>
    <xf numFmtId="182" fontId="9" fillId="0" borderId="6" xfId="1" applyNumberFormat="1" applyFont="1" applyBorder="1"/>
    <xf numFmtId="49" fontId="11" fillId="0" borderId="0" xfId="0" applyNumberFormat="1" applyFont="1" applyAlignment="1">
      <alignment horizontal="center" vertical="center" wrapText="1"/>
    </xf>
    <xf numFmtId="0" fontId="9" fillId="0" borderId="0" xfId="0" applyFont="1" applyAlignment="1">
      <alignment horizontal="left" vertical="center" wrapText="1"/>
    </xf>
    <xf numFmtId="0" fontId="8" fillId="0" borderId="0" xfId="0" applyFont="1" applyAlignment="1">
      <alignment horizontal="center" vertical="center" shrinkToFit="1"/>
    </xf>
    <xf numFmtId="0" fontId="13" fillId="0" borderId="0" xfId="0" applyFont="1" applyAlignment="1">
      <alignment horizontal="left" vertical="center" shrinkToFit="1"/>
    </xf>
    <xf numFmtId="182" fontId="8" fillId="0" borderId="0" xfId="1" applyNumberFormat="1" applyFont="1" applyBorder="1" applyAlignment="1">
      <alignment horizontal="right" vertical="center" shrinkToFit="1"/>
    </xf>
    <xf numFmtId="0" fontId="9" fillId="0" borderId="0" xfId="0" applyFont="1" applyAlignment="1">
      <alignment horizontal="center" vertical="center"/>
    </xf>
    <xf numFmtId="0" fontId="9" fillId="0" borderId="0" xfId="0" applyFont="1" applyAlignment="1">
      <alignment horizontal="center"/>
    </xf>
    <xf numFmtId="176" fontId="9" fillId="0" borderId="0" xfId="1" applyFont="1" applyAlignment="1">
      <alignment horizontal="center" vertical="center"/>
    </xf>
    <xf numFmtId="182" fontId="9" fillId="0" borderId="0" xfId="1" applyNumberFormat="1"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left" vertical="center"/>
    </xf>
    <xf numFmtId="182" fontId="8" fillId="0" borderId="3" xfId="1" applyNumberFormat="1" applyFont="1" applyBorder="1" applyAlignment="1">
      <alignment horizontal="center" vertical="center" wrapText="1" shrinkToFit="1"/>
    </xf>
    <xf numFmtId="0" fontId="8" fillId="2" borderId="3" xfId="73" applyFont="1" applyFill="1" applyBorder="1" applyAlignment="1">
      <alignment horizontal="center" vertical="top"/>
    </xf>
    <xf numFmtId="0" fontId="9" fillId="0" borderId="3" xfId="0" applyFont="1" applyBorder="1" applyAlignment="1">
      <alignment horizontal="center"/>
    </xf>
    <xf numFmtId="182" fontId="8" fillId="0" borderId="4" xfId="1" applyNumberFormat="1" applyFont="1" applyBorder="1" applyAlignment="1">
      <alignment horizontal="center" vertical="center" wrapText="1" shrinkToFit="1"/>
    </xf>
    <xf numFmtId="182" fontId="13" fillId="0" borderId="5" xfId="1" applyNumberFormat="1" applyFont="1" applyBorder="1" applyAlignment="1">
      <alignment horizontal="center" vertical="center" wrapText="1" shrinkToFit="1"/>
    </xf>
    <xf numFmtId="0" fontId="9" fillId="0" borderId="3" xfId="0" applyFont="1" applyBorder="1" applyAlignment="1">
      <alignment horizontal="center" vertical="center"/>
    </xf>
    <xf numFmtId="0" fontId="9" fillId="0" borderId="6" xfId="0" applyFont="1" applyBorder="1" applyAlignment="1">
      <alignment horizontal="center" vertical="center"/>
    </xf>
    <xf numFmtId="176" fontId="9" fillId="0" borderId="6" xfId="1" applyFont="1" applyBorder="1" applyAlignment="1">
      <alignment horizontal="center" vertical="center"/>
    </xf>
    <xf numFmtId="182" fontId="9" fillId="0" borderId="6" xfId="1" applyNumberFormat="1" applyFont="1" applyBorder="1" applyAlignment="1">
      <alignment horizontal="center" vertical="center"/>
    </xf>
    <xf numFmtId="0" fontId="14" fillId="0" borderId="0" xfId="0" applyFont="1" applyAlignment="1">
      <alignment horizontal="center" vertical="center" shrinkToFit="1"/>
    </xf>
    <xf numFmtId="0" fontId="14" fillId="0" borderId="0" xfId="0" applyFont="1" applyAlignment="1">
      <alignment horizontal="left" vertical="center" shrinkToFit="1"/>
    </xf>
    <xf numFmtId="182" fontId="14" fillId="0" borderId="0" xfId="1" applyNumberFormat="1" applyFont="1" applyBorder="1" applyAlignment="1">
      <alignment horizontal="right" vertical="center" shrinkToFit="1"/>
    </xf>
    <xf numFmtId="0" fontId="15" fillId="0" borderId="0" xfId="0" applyFont="1" applyAlignment="1">
      <alignment horizontal="center" vertical="center" shrinkToFit="1"/>
    </xf>
    <xf numFmtId="0" fontId="16" fillId="0" borderId="0" xfId="0" applyFont="1" applyAlignment="1">
      <alignment horizontal="center" vertical="center" shrinkToFit="1"/>
    </xf>
    <xf numFmtId="0" fontId="15" fillId="0" borderId="0" xfId="0" applyFont="1" applyAlignment="1">
      <alignment horizontal="left" vertical="center" shrinkToFit="1"/>
    </xf>
    <xf numFmtId="182" fontId="16" fillId="0" borderId="0" xfId="1" applyNumberFormat="1" applyFont="1" applyBorder="1" applyAlignment="1">
      <alignment horizontal="right" vertical="center" shrinkToFit="1"/>
    </xf>
    <xf numFmtId="0" fontId="14" fillId="0" borderId="0" xfId="0" applyFont="1" applyAlignment="1">
      <alignment horizontal="left" vertical="center" wrapText="1" shrinkToFit="1"/>
    </xf>
    <xf numFmtId="0" fontId="14" fillId="0" borderId="0" xfId="0" applyFont="1" applyAlignment="1">
      <alignment horizontal="center" vertical="center" wrapText="1" shrinkToFit="1"/>
    </xf>
    <xf numFmtId="0" fontId="15" fillId="0" borderId="3" xfId="0" applyFont="1" applyBorder="1" applyAlignment="1">
      <alignment horizontal="center" vertical="center" wrapText="1" shrinkToFit="1"/>
    </xf>
    <xf numFmtId="0" fontId="15" fillId="0" borderId="3" xfId="0" applyFont="1" applyBorder="1" applyAlignment="1">
      <alignment horizontal="center" vertical="center" shrinkToFit="1"/>
    </xf>
    <xf numFmtId="182" fontId="15" fillId="0" borderId="3" xfId="1" applyNumberFormat="1" applyFont="1" applyBorder="1" applyAlignment="1">
      <alignment horizontal="center" vertical="center" wrapText="1" shrinkToFit="1"/>
    </xf>
    <xf numFmtId="0" fontId="14" fillId="0" borderId="3" xfId="0" applyFont="1" applyBorder="1" applyAlignment="1">
      <alignment horizontal="center" vertical="center" shrinkToFit="1"/>
    </xf>
    <xf numFmtId="0" fontId="15" fillId="0" borderId="3" xfId="0" applyFont="1" applyBorder="1" applyAlignment="1">
      <alignment horizontal="left" vertical="center" shrinkToFit="1"/>
    </xf>
    <xf numFmtId="182" fontId="14" fillId="0" borderId="3" xfId="1" applyNumberFormat="1" applyFont="1" applyBorder="1" applyAlignment="1">
      <alignment horizontal="right" vertical="center" shrinkToFit="1"/>
    </xf>
    <xf numFmtId="0" fontId="14" fillId="0" borderId="3" xfId="0" applyFont="1" applyBorder="1" applyAlignment="1">
      <alignment horizontal="justify" vertical="center" shrinkToFit="1"/>
    </xf>
    <xf numFmtId="182" fontId="14" fillId="0" borderId="3" xfId="1" applyNumberFormat="1" applyFont="1" applyBorder="1" applyAlignment="1">
      <alignment horizontal="center" vertical="center" shrinkToFit="1"/>
    </xf>
    <xf numFmtId="0" fontId="14" fillId="0" borderId="3" xfId="0" applyFont="1" applyBorder="1" applyAlignment="1">
      <alignment horizontal="center" vertical="center" wrapText="1"/>
    </xf>
    <xf numFmtId="0" fontId="14" fillId="0" borderId="3" xfId="0" applyFont="1" applyBorder="1" applyAlignment="1">
      <alignment horizontal="justify" vertical="center" wrapText="1" shrinkToFit="1"/>
    </xf>
    <xf numFmtId="0" fontId="14" fillId="0" borderId="3" xfId="0" applyFont="1" applyBorder="1" applyAlignment="1">
      <alignment horizontal="left" vertical="top" wrapText="1" shrinkToFit="1"/>
    </xf>
    <xf numFmtId="182" fontId="14" fillId="0" borderId="4" xfId="1" applyNumberFormat="1" applyFont="1" applyBorder="1" applyAlignment="1">
      <alignment horizontal="center" vertical="center" shrinkToFit="1"/>
    </xf>
    <xf numFmtId="182" fontId="15" fillId="0" borderId="7" xfId="1" applyNumberFormat="1" applyFont="1" applyBorder="1" applyAlignment="1">
      <alignment horizontal="right" vertical="center" shrinkToFit="1"/>
    </xf>
    <xf numFmtId="0" fontId="15" fillId="0" borderId="8" xfId="0" applyFont="1" applyBorder="1" applyAlignment="1">
      <alignment horizontal="center" vertical="center" shrinkToFit="1"/>
    </xf>
    <xf numFmtId="0" fontId="15" fillId="0" borderId="9" xfId="0" applyFont="1" applyBorder="1" applyAlignment="1">
      <alignment horizontal="center" vertical="center" shrinkToFit="1"/>
    </xf>
    <xf numFmtId="0" fontId="15" fillId="0" borderId="10" xfId="0" applyFont="1" applyBorder="1" applyAlignment="1">
      <alignment horizontal="center" vertical="center" shrinkToFit="1"/>
    </xf>
    <xf numFmtId="182" fontId="15" fillId="0" borderId="11" xfId="1" applyNumberFormat="1" applyFont="1" applyBorder="1" applyAlignment="1">
      <alignment horizontal="right" vertical="center" shrinkToFit="1"/>
    </xf>
    <xf numFmtId="182" fontId="14" fillId="0" borderId="3" xfId="1" applyNumberFormat="1" applyFont="1" applyBorder="1" applyAlignment="1">
      <alignment horizontal="center" vertical="center" wrapText="1"/>
    </xf>
    <xf numFmtId="0" fontId="15" fillId="0" borderId="3" xfId="0" applyFont="1" applyBorder="1" applyAlignment="1">
      <alignment horizontal="left" vertical="top" wrapText="1" shrinkToFit="1"/>
    </xf>
    <xf numFmtId="0" fontId="14" fillId="0" borderId="12" xfId="0" applyFont="1" applyBorder="1" applyAlignment="1">
      <alignment horizontal="center" vertical="center" shrinkToFit="1"/>
    </xf>
    <xf numFmtId="0" fontId="17" fillId="0" borderId="13" xfId="0" applyFont="1" applyBorder="1" applyAlignment="1">
      <alignment horizontal="left" vertical="center" wrapText="1"/>
    </xf>
    <xf numFmtId="0" fontId="14" fillId="0" borderId="14" xfId="0" applyFont="1" applyBorder="1" applyAlignment="1">
      <alignment horizontal="center" vertical="center" shrinkToFit="1"/>
    </xf>
    <xf numFmtId="0" fontId="14" fillId="0" borderId="0" xfId="0" applyFont="1" applyAlignment="1">
      <alignment horizontal="left" shrinkToFit="1"/>
    </xf>
    <xf numFmtId="0" fontId="14" fillId="0" borderId="0" xfId="0" applyFont="1" applyAlignment="1">
      <alignment horizontal="left" vertical="top" shrinkToFit="1"/>
    </xf>
    <xf numFmtId="0" fontId="14" fillId="0" borderId="0" xfId="0" applyFont="1" applyAlignment="1">
      <alignment horizontal="left" vertical="top" wrapText="1" shrinkToFit="1"/>
    </xf>
    <xf numFmtId="0" fontId="14" fillId="0" borderId="15" xfId="0" applyFont="1" applyBorder="1" applyAlignment="1">
      <alignment horizontal="center" vertical="center" shrinkToFit="1"/>
    </xf>
    <xf numFmtId="0" fontId="14" fillId="0" borderId="16" xfId="0" applyFont="1" applyBorder="1" applyAlignment="1">
      <alignment horizontal="left" vertical="top" wrapText="1" shrinkToFit="1"/>
    </xf>
    <xf numFmtId="0" fontId="15" fillId="0" borderId="9" xfId="0" applyFont="1" applyBorder="1" applyAlignment="1">
      <alignment horizontal="left" vertical="top" wrapText="1" shrinkToFit="1"/>
    </xf>
    <xf numFmtId="0" fontId="14" fillId="0" borderId="8" xfId="0" applyFont="1" applyBorder="1" applyAlignment="1">
      <alignment horizontal="left" vertical="center" wrapText="1" shrinkToFit="1"/>
    </xf>
    <xf numFmtId="0" fontId="15" fillId="0" borderId="0" xfId="0" applyFont="1" applyAlignment="1">
      <alignment horizontal="left" vertical="center" wrapText="1" shrinkToFit="1"/>
    </xf>
    <xf numFmtId="182" fontId="14" fillId="0" borderId="14" xfId="1" applyNumberFormat="1" applyFont="1" applyBorder="1" applyAlignment="1">
      <alignment horizontal="right" vertical="center" shrinkToFit="1"/>
    </xf>
    <xf numFmtId="184" fontId="14" fillId="0" borderId="14" xfId="0" applyNumberFormat="1" applyFont="1" applyBorder="1" applyAlignment="1">
      <alignment horizontal="center" vertical="center" wrapText="1" shrinkToFit="1"/>
    </xf>
    <xf numFmtId="184" fontId="14" fillId="0" borderId="0" xfId="0" applyNumberFormat="1" applyFont="1" applyAlignment="1">
      <alignment horizontal="center" vertical="top" wrapText="1" shrinkToFit="1"/>
    </xf>
    <xf numFmtId="182" fontId="14" fillId="0" borderId="0" xfId="1" applyNumberFormat="1" applyFont="1" applyBorder="1" applyAlignment="1">
      <alignment vertical="center" shrinkToFit="1"/>
    </xf>
    <xf numFmtId="182" fontId="14" fillId="0" borderId="14" xfId="1" applyNumberFormat="1" applyFont="1" applyBorder="1" applyAlignment="1">
      <alignment horizontal="center" vertical="center" shrinkToFit="1"/>
    </xf>
    <xf numFmtId="184" fontId="14" fillId="0" borderId="0" xfId="0" applyNumberFormat="1" applyFont="1" applyAlignment="1">
      <alignment horizontal="left" vertical="center" shrinkToFit="1"/>
    </xf>
    <xf numFmtId="184" fontId="14" fillId="0" borderId="0" xfId="0" applyNumberFormat="1" applyFont="1" applyAlignment="1">
      <alignment horizontal="left" vertical="top" wrapText="1" shrinkToFit="1"/>
    </xf>
    <xf numFmtId="184" fontId="14" fillId="0" borderId="0" xfId="0" applyNumberFormat="1" applyFont="1" applyAlignment="1">
      <alignment horizontal="justify" vertical="center" wrapText="1" shrinkToFit="1"/>
    </xf>
    <xf numFmtId="184" fontId="14" fillId="0" borderId="14" xfId="0" applyNumberFormat="1" applyFont="1" applyBorder="1" applyAlignment="1">
      <alignment horizontal="justify" vertical="center" wrapText="1" shrinkToFit="1"/>
    </xf>
    <xf numFmtId="184" fontId="15" fillId="0" borderId="0" xfId="0" applyNumberFormat="1" applyFont="1" applyAlignment="1">
      <alignment horizontal="left" vertical="top" wrapText="1" shrinkToFit="1"/>
    </xf>
    <xf numFmtId="184" fontId="14" fillId="0" borderId="0" xfId="0" applyNumberFormat="1" applyFont="1" applyAlignment="1">
      <alignment horizontal="left" vertical="center" wrapText="1" shrinkToFit="1"/>
    </xf>
    <xf numFmtId="184" fontId="14" fillId="0" borderId="0" xfId="0" applyNumberFormat="1" applyFont="1" applyAlignment="1">
      <alignment wrapText="1" shrinkToFit="1"/>
    </xf>
    <xf numFmtId="182" fontId="15" fillId="0" borderId="0" xfId="1" applyNumberFormat="1" applyFont="1" applyBorder="1" applyAlignment="1">
      <alignment horizontal="right" vertical="center" shrinkToFit="1"/>
    </xf>
    <xf numFmtId="182" fontId="14" fillId="0" borderId="3" xfId="1" applyNumberFormat="1" applyFont="1" applyFill="1" applyBorder="1" applyAlignment="1">
      <alignment horizontal="center" vertical="center" shrinkToFit="1"/>
    </xf>
    <xf numFmtId="182" fontId="14" fillId="0" borderId="4" xfId="1" applyNumberFormat="1" applyFont="1" applyFill="1" applyBorder="1" applyAlignment="1">
      <alignment horizontal="center" vertical="center" shrinkToFit="1"/>
    </xf>
    <xf numFmtId="182" fontId="14" fillId="0" borderId="11" xfId="1" applyNumberFormat="1" applyFont="1" applyBorder="1" applyAlignment="1">
      <alignment horizontal="center" vertical="center" shrinkToFit="1"/>
    </xf>
    <xf numFmtId="3" fontId="15" fillId="0" borderId="0" xfId="0" applyNumberFormat="1" applyFont="1" applyAlignment="1">
      <alignment vertical="center" shrinkToFit="1"/>
    </xf>
    <xf numFmtId="10" fontId="14" fillId="0" borderId="11" xfId="3" applyNumberFormat="1" applyFont="1" applyBorder="1" applyAlignment="1">
      <alignment horizontal="center" vertical="center" shrinkToFit="1"/>
    </xf>
    <xf numFmtId="0" fontId="17" fillId="0" borderId="0" xfId="0" applyFont="1"/>
    <xf numFmtId="10" fontId="14" fillId="0" borderId="11" xfId="3" applyNumberFormat="1" applyFont="1" applyBorder="1" applyAlignment="1">
      <alignment vertical="center" shrinkToFit="1"/>
    </xf>
    <xf numFmtId="182" fontId="15" fillId="0" borderId="11" xfId="1" applyNumberFormat="1" applyFont="1" applyBorder="1" applyAlignment="1">
      <alignment horizontal="center" vertical="center" wrapText="1" shrinkToFit="1"/>
    </xf>
    <xf numFmtId="182" fontId="14" fillId="0" borderId="11" xfId="1" applyNumberFormat="1" applyFont="1" applyBorder="1" applyAlignment="1">
      <alignment vertical="center" shrinkToFit="1"/>
    </xf>
    <xf numFmtId="182" fontId="14" fillId="0" borderId="6" xfId="1" applyNumberFormat="1" applyFont="1" applyBorder="1" applyAlignment="1">
      <alignment vertical="center" shrinkToFit="1"/>
    </xf>
    <xf numFmtId="182" fontId="15" fillId="0" borderId="10" xfId="1" applyNumberFormat="1" applyFont="1" applyBorder="1" applyAlignment="1">
      <alignment horizontal="center" vertical="center" shrinkToFit="1"/>
    </xf>
    <xf numFmtId="182" fontId="14" fillId="0" borderId="17" xfId="1" applyNumberFormat="1" applyFont="1" applyBorder="1" applyAlignment="1">
      <alignment horizontal="right" vertical="center" shrinkToFit="1"/>
    </xf>
    <xf numFmtId="182" fontId="14" fillId="0" borderId="17" xfId="1" applyNumberFormat="1" applyFont="1" applyBorder="1" applyAlignment="1">
      <alignment horizontal="center" vertical="center" shrinkToFit="1"/>
    </xf>
    <xf numFmtId="184" fontId="14" fillId="0" borderId="17" xfId="0" applyNumberFormat="1" applyFont="1" applyBorder="1" applyAlignment="1">
      <alignment horizontal="justify" vertical="center" wrapText="1" shrinkToFit="1"/>
    </xf>
    <xf numFmtId="184" fontId="14" fillId="0" borderId="16" xfId="0" applyNumberFormat="1" applyFont="1" applyBorder="1" applyAlignment="1">
      <alignment horizontal="justify" vertical="center" wrapText="1" shrinkToFit="1"/>
    </xf>
    <xf numFmtId="184" fontId="14" fillId="0" borderId="16" xfId="0" applyNumberFormat="1" applyFont="1" applyBorder="1" applyAlignment="1">
      <alignment horizontal="left" vertical="top" wrapText="1" shrinkToFit="1"/>
    </xf>
    <xf numFmtId="182" fontId="14" fillId="0" borderId="15" xfId="1" applyNumberFormat="1" applyFont="1" applyBorder="1" applyAlignment="1">
      <alignment horizontal="center" vertical="center" shrinkToFit="1"/>
    </xf>
    <xf numFmtId="184" fontId="15" fillId="0" borderId="8" xfId="0" applyNumberFormat="1" applyFont="1" applyBorder="1" applyAlignment="1">
      <alignment horizontal="left" vertical="center" wrapText="1" shrinkToFit="1"/>
    </xf>
    <xf numFmtId="184" fontId="15" fillId="0" borderId="9" xfId="0" applyNumberFormat="1" applyFont="1" applyBorder="1" applyAlignment="1">
      <alignment horizontal="left" vertical="center" wrapText="1" shrinkToFit="1"/>
    </xf>
    <xf numFmtId="184" fontId="14" fillId="0" borderId="0" xfId="0" applyNumberFormat="1" applyFont="1" applyAlignment="1">
      <alignment vertical="top" wrapText="1" shrinkToFit="1"/>
    </xf>
    <xf numFmtId="182" fontId="14" fillId="0" borderId="16" xfId="1" applyNumberFormat="1" applyFont="1" applyBorder="1" applyAlignment="1">
      <alignment horizontal="right" vertical="center" shrinkToFit="1"/>
    </xf>
    <xf numFmtId="0" fontId="17" fillId="0" borderId="0" xfId="0" applyFont="1" applyAlignment="1">
      <alignment horizontal="left" vertical="center" wrapText="1"/>
    </xf>
    <xf numFmtId="0" fontId="17" fillId="0" borderId="0" xfId="0" applyFont="1" applyAlignment="1">
      <alignment horizontal="left" vertical="center"/>
    </xf>
    <xf numFmtId="0" fontId="18" fillId="0" borderId="16" xfId="0" applyFont="1" applyBorder="1" applyAlignment="1">
      <alignment horizontal="center"/>
    </xf>
    <xf numFmtId="0" fontId="17" fillId="0" borderId="9" xfId="0" applyFont="1" applyBorder="1" applyAlignment="1">
      <alignment horizontal="left" vertical="center" wrapText="1"/>
    </xf>
    <xf numFmtId="0" fontId="14" fillId="0" borderId="4" xfId="0" applyFont="1" applyBorder="1" applyAlignment="1">
      <alignment horizontal="center" vertical="center" shrinkToFit="1"/>
    </xf>
    <xf numFmtId="0" fontId="14" fillId="0" borderId="11" xfId="0" applyFont="1" applyBorder="1" applyAlignment="1">
      <alignment horizontal="center" vertical="center" shrinkToFit="1"/>
    </xf>
    <xf numFmtId="0" fontId="14" fillId="0" borderId="6" xfId="0" applyFont="1" applyBorder="1" applyAlignment="1">
      <alignment horizontal="center" vertical="center" shrinkToFit="1"/>
    </xf>
    <xf numFmtId="0" fontId="17" fillId="0" borderId="16" xfId="0" applyFont="1" applyBorder="1" applyAlignment="1">
      <alignment horizontal="left" vertical="center" wrapText="1"/>
    </xf>
    <xf numFmtId="0" fontId="14" fillId="0" borderId="13" xfId="0" applyFont="1" applyBorder="1" applyAlignment="1">
      <alignment horizontal="left" vertical="center" wrapText="1" shrinkToFit="1"/>
    </xf>
    <xf numFmtId="0" fontId="17" fillId="0" borderId="16" xfId="0" applyFont="1" applyBorder="1"/>
    <xf numFmtId="0" fontId="14" fillId="0" borderId="9" xfId="0" applyFont="1" applyBorder="1" applyAlignment="1">
      <alignment horizontal="left" vertical="center" wrapText="1" shrinkToFit="1"/>
    </xf>
    <xf numFmtId="0" fontId="14" fillId="0" borderId="16" xfId="0" applyFont="1" applyBorder="1" applyAlignment="1">
      <alignment horizontal="left" vertical="top" shrinkToFit="1"/>
    </xf>
    <xf numFmtId="182" fontId="14" fillId="0" borderId="18" xfId="1" applyNumberFormat="1" applyFont="1" applyBorder="1" applyAlignment="1">
      <alignment horizontal="center" vertical="center" shrinkToFit="1"/>
    </xf>
    <xf numFmtId="184" fontId="15" fillId="0" borderId="10" xfId="0" applyNumberFormat="1" applyFont="1" applyBorder="1" applyAlignment="1">
      <alignment horizontal="left" vertical="center" wrapText="1" shrinkToFit="1"/>
    </xf>
    <xf numFmtId="10" fontId="15" fillId="0" borderId="11" xfId="3" applyNumberFormat="1" applyFont="1" applyBorder="1" applyAlignment="1">
      <alignment horizontal="center" vertical="center" shrinkToFit="1"/>
    </xf>
    <xf numFmtId="182" fontId="14" fillId="0" borderId="11" xfId="1" applyNumberFormat="1" applyFont="1" applyBorder="1" applyAlignment="1">
      <alignment horizontal="right" vertical="center" shrinkToFit="1"/>
    </xf>
    <xf numFmtId="182" fontId="15" fillId="0" borderId="11" xfId="1" applyNumberFormat="1" applyFont="1" applyBorder="1" applyAlignment="1">
      <alignment horizontal="center" vertical="center" shrinkToFit="1"/>
    </xf>
    <xf numFmtId="176" fontId="14" fillId="0" borderId="0" xfId="1" applyFont="1" applyAlignment="1">
      <alignment horizontal="left" vertical="center" shrinkToFit="1"/>
    </xf>
    <xf numFmtId="182" fontId="17" fillId="0" borderId="0" xfId="1" applyNumberFormat="1" applyFont="1"/>
    <xf numFmtId="182" fontId="19" fillId="0" borderId="0" xfId="1" applyNumberFormat="1" applyFont="1"/>
    <xf numFmtId="183" fontId="9" fillId="0" borderId="0" xfId="1" applyNumberFormat="1" applyFont="1"/>
    <xf numFmtId="183" fontId="14" fillId="0" borderId="0" xfId="0" applyNumberFormat="1" applyFont="1" applyAlignment="1">
      <alignment horizontal="left" vertical="center" shrinkToFit="1"/>
    </xf>
    <xf numFmtId="182" fontId="14" fillId="0" borderId="6" xfId="1" applyNumberFormat="1" applyFont="1" applyBorder="1" applyAlignment="1">
      <alignment horizontal="right" vertical="center" shrinkToFit="1"/>
    </xf>
    <xf numFmtId="0" fontId="17" fillId="0" borderId="0" xfId="0" applyFont="1" applyAlignment="1">
      <alignment vertical="top" wrapText="1"/>
    </xf>
    <xf numFmtId="182" fontId="20" fillId="0" borderId="0" xfId="1" applyNumberFormat="1" applyFont="1"/>
    <xf numFmtId="2" fontId="14" fillId="0" borderId="0" xfId="0" applyNumberFormat="1" applyFont="1" applyAlignment="1">
      <alignment horizontal="left" vertical="center" shrinkToFit="1"/>
    </xf>
    <xf numFmtId="0" fontId="18" fillId="0" borderId="0" xfId="0" applyFont="1"/>
    <xf numFmtId="182" fontId="17" fillId="0" borderId="3" xfId="1" applyNumberFormat="1" applyFont="1" applyBorder="1" applyAlignment="1">
      <alignment horizontal="center" vertical="center" wrapText="1"/>
    </xf>
    <xf numFmtId="182" fontId="17" fillId="0" borderId="11" xfId="1" applyNumberFormat="1" applyFont="1" applyBorder="1" applyAlignment="1">
      <alignment horizontal="center" vertical="center"/>
    </xf>
    <xf numFmtId="0" fontId="17" fillId="0" borderId="0" xfId="0" applyFont="1" applyAlignment="1">
      <alignment vertical="top"/>
    </xf>
    <xf numFmtId="182" fontId="15" fillId="0" borderId="4" xfId="1" applyNumberFormat="1" applyFont="1" applyBorder="1" applyAlignment="1">
      <alignment horizontal="center" vertical="center" shrinkToFit="1"/>
    </xf>
    <xf numFmtId="182" fontId="17" fillId="0" borderId="6" xfId="1" applyNumberFormat="1" applyFont="1" applyBorder="1" applyAlignment="1">
      <alignment horizontal="center" vertical="center"/>
    </xf>
    <xf numFmtId="182" fontId="14" fillId="0" borderId="4" xfId="1" applyNumberFormat="1" applyFont="1" applyBorder="1" applyAlignment="1">
      <alignment horizontal="center" vertical="center" wrapText="1" shrinkToFit="1"/>
    </xf>
    <xf numFmtId="0" fontId="14" fillId="0" borderId="0" xfId="0" applyFont="1" applyAlignment="1">
      <alignment wrapText="1" shrinkToFit="1"/>
    </xf>
    <xf numFmtId="182" fontId="17" fillId="0" borderId="11" xfId="1" applyNumberFormat="1" applyFont="1" applyBorder="1" applyAlignment="1">
      <alignment horizontal="center" vertical="center" wrapText="1"/>
    </xf>
    <xf numFmtId="182" fontId="15" fillId="0" borderId="6" xfId="1" applyNumberFormat="1" applyFont="1" applyBorder="1" applyAlignment="1">
      <alignment horizontal="center" vertical="center" shrinkToFit="1"/>
    </xf>
    <xf numFmtId="182" fontId="14" fillId="0" borderId="3" xfId="1" applyNumberFormat="1" applyFont="1" applyBorder="1" applyAlignment="1">
      <alignment horizontal="center" vertical="center" wrapText="1" shrinkToFit="1"/>
    </xf>
    <xf numFmtId="10" fontId="15" fillId="0" borderId="6" xfId="3" applyNumberFormat="1" applyFont="1" applyBorder="1" applyAlignment="1">
      <alignment horizontal="center" vertical="center" shrinkToFit="1"/>
    </xf>
    <xf numFmtId="0" fontId="14" fillId="0" borderId="0" xfId="0" applyFont="1" applyAlignment="1">
      <alignment horizontal="center" vertical="top" shrinkToFit="1"/>
    </xf>
    <xf numFmtId="0" fontId="14" fillId="0" borderId="0" xfId="0" applyFont="1" applyAlignment="1">
      <alignment vertical="top" wrapText="1" shrinkToFit="1"/>
    </xf>
    <xf numFmtId="182" fontId="14" fillId="0" borderId="0" xfId="1" applyNumberFormat="1" applyFont="1" applyBorder="1" applyAlignment="1">
      <alignment horizontal="left" vertical="top" shrinkToFit="1"/>
    </xf>
    <xf numFmtId="0" fontId="15" fillId="0" borderId="0" xfId="0" applyFont="1" applyAlignment="1">
      <alignment horizontal="center" vertical="center"/>
    </xf>
    <xf numFmtId="0" fontId="17" fillId="0" borderId="0" xfId="0" applyFont="1" applyAlignment="1">
      <alignment horizontal="left" vertical="top" wrapText="1"/>
    </xf>
    <xf numFmtId="0" fontId="14" fillId="0" borderId="0" xfId="0" applyFont="1" applyAlignment="1">
      <alignment horizontal="justify" vertical="justify" wrapText="1"/>
    </xf>
    <xf numFmtId="0" fontId="14" fillId="0" borderId="0" xfId="0" applyFont="1" applyAlignment="1">
      <alignment horizontal="center" vertical="center"/>
    </xf>
    <xf numFmtId="182" fontId="14" fillId="0" borderId="0" xfId="1" applyNumberFormat="1" applyFont="1" applyBorder="1" applyAlignment="1">
      <alignment horizontal="left" vertical="justify"/>
    </xf>
    <xf numFmtId="0" fontId="14" fillId="0" borderId="0" xfId="0" applyFont="1" applyAlignment="1">
      <alignment horizontal="left" vertical="justify"/>
    </xf>
    <xf numFmtId="0" fontId="21" fillId="0" borderId="0" xfId="0" applyFont="1" applyAlignment="1">
      <alignment horizontal="justify" vertical="justify" wrapText="1"/>
    </xf>
    <xf numFmtId="182" fontId="14" fillId="0" borderId="0" xfId="1" applyNumberFormat="1" applyFont="1" applyBorder="1" applyAlignment="1">
      <alignment horizontal="right" vertical="justify"/>
    </xf>
    <xf numFmtId="0" fontId="14" fillId="0" borderId="0" xfId="0" applyFont="1" applyAlignment="1">
      <alignment wrapText="1"/>
    </xf>
    <xf numFmtId="0" fontId="15" fillId="0" borderId="0" xfId="0" applyFont="1" applyAlignment="1">
      <alignment horizontal="right" vertical="center" wrapText="1" shrinkToFit="1"/>
    </xf>
    <xf numFmtId="0" fontId="14" fillId="0" borderId="0" xfId="0" applyFont="1" applyAlignment="1">
      <alignment horizontal="left" vertical="center"/>
    </xf>
    <xf numFmtId="182" fontId="14" fillId="0" borderId="0" xfId="1" applyNumberFormat="1" applyFont="1" applyBorder="1" applyAlignment="1">
      <alignment horizontal="right" vertical="center"/>
    </xf>
    <xf numFmtId="0" fontId="14" fillId="0" borderId="0" xfId="0" applyFont="1" applyAlignment="1" quotePrefix="1">
      <alignment horizontal="center" vertical="center" shrinkToFit="1"/>
    </xf>
  </cellXfs>
  <cellStyles count="78">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Bad 2" xfId="49"/>
    <cellStyle name="Comma 10" xfId="50"/>
    <cellStyle name="Comma 10 2" xfId="51"/>
    <cellStyle name="Comma 10 2 2" xfId="52"/>
    <cellStyle name="Comma 10 3" xfId="53"/>
    <cellStyle name="Comma 10 4" xfId="54"/>
    <cellStyle name="Comma 13" xfId="55"/>
    <cellStyle name="Comma 2" xfId="56"/>
    <cellStyle name="Comma 2 2" xfId="57"/>
    <cellStyle name="Comma 2 5" xfId="58"/>
    <cellStyle name="Comma 3" xfId="59"/>
    <cellStyle name="Comma 3 2" xfId="60"/>
    <cellStyle name="Comma 4" xfId="61"/>
    <cellStyle name="Comma 4 4" xfId="62"/>
    <cellStyle name="Comma 5" xfId="63"/>
    <cellStyle name="Comma 6" xfId="64"/>
    <cellStyle name="Good 2" xfId="65"/>
    <cellStyle name="Input 2" xfId="66"/>
    <cellStyle name="Normal 2" xfId="67"/>
    <cellStyle name="Normal 2 2" xfId="68"/>
    <cellStyle name="Normal 2 3" xfId="69"/>
    <cellStyle name="Normal 2 4" xfId="70"/>
    <cellStyle name="Normal 2 5" xfId="71"/>
    <cellStyle name="Normal 3" xfId="72"/>
    <cellStyle name="Normal 36" xfId="73"/>
    <cellStyle name="Normal 36 2" xfId="74"/>
    <cellStyle name="Normal 37" xfId="75"/>
    <cellStyle name="Normal 4" xfId="76"/>
    <cellStyle name="Percent 2" xfId="7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262"/>
  <sheetViews>
    <sheetView showGridLines="0" tabSelected="1" topLeftCell="A55" workbookViewId="0">
      <selection activeCell="B67" sqref="B67:I67"/>
    </sheetView>
  </sheetViews>
  <sheetFormatPr defaultColWidth="8.42592592592593" defaultRowHeight="13.8"/>
  <cols>
    <col min="1" max="1" width="7.13888888888889" style="70" customWidth="1"/>
    <col min="2" max="2" width="9.13888888888889" style="71" customWidth="1"/>
    <col min="3" max="5" width="9.42592592592593" style="71" customWidth="1"/>
    <col min="6" max="6" width="13.1388888888889" style="71" customWidth="1"/>
    <col min="7" max="7" width="17.4259259259259" style="71" customWidth="1"/>
    <col min="8" max="8" width="15.8611111111111" style="72" customWidth="1"/>
    <col min="9" max="9" width="16.4259259259259" style="72" customWidth="1"/>
    <col min="10" max="10" width="10.6666666666667" style="71" customWidth="1"/>
    <col min="11" max="11" width="12.7777777777778" style="71" customWidth="1"/>
    <col min="12" max="16384" width="8.42592592592593" style="71"/>
  </cols>
  <sheetData>
    <row r="1" spans="1:9">
      <c r="A1" s="73" t="s">
        <v>0</v>
      </c>
      <c r="B1" s="73"/>
      <c r="C1" s="73"/>
      <c r="D1" s="73"/>
      <c r="E1" s="73"/>
      <c r="F1" s="73"/>
      <c r="G1" s="73"/>
      <c r="H1" s="73"/>
      <c r="I1" s="73"/>
    </row>
    <row r="2" spans="1:9">
      <c r="A2" s="74" t="s">
        <v>1</v>
      </c>
      <c r="B2" s="74"/>
      <c r="C2" s="74"/>
      <c r="D2" s="74"/>
      <c r="E2" s="74"/>
      <c r="F2" s="74"/>
      <c r="G2" s="74"/>
      <c r="H2" s="74"/>
      <c r="I2" s="74"/>
    </row>
    <row r="3" spans="1:9">
      <c r="A3" s="73"/>
      <c r="B3" s="75"/>
      <c r="C3" s="75"/>
      <c r="D3" s="75"/>
      <c r="E3" s="75"/>
      <c r="F3" s="75"/>
      <c r="G3" s="75"/>
      <c r="H3" s="76" t="s">
        <v>2</v>
      </c>
      <c r="I3" s="121"/>
    </row>
    <row r="4" spans="1:7">
      <c r="A4" s="71" t="s">
        <v>3</v>
      </c>
      <c r="E4" s="70" t="s">
        <v>4</v>
      </c>
      <c r="F4" s="70"/>
      <c r="G4" s="70"/>
    </row>
    <row r="5" spans="1:7">
      <c r="A5" s="71" t="s">
        <v>5</v>
      </c>
      <c r="E5" s="70" t="s">
        <v>6</v>
      </c>
      <c r="F5" s="70"/>
      <c r="G5" s="70"/>
    </row>
    <row r="6" spans="1:7">
      <c r="A6" s="71" t="s">
        <v>7</v>
      </c>
      <c r="E6" s="70" t="s">
        <v>8</v>
      </c>
      <c r="F6" s="70"/>
      <c r="G6" s="70"/>
    </row>
    <row r="7" spans="1:7">
      <c r="A7" s="71" t="s">
        <v>9</v>
      </c>
      <c r="E7" s="70" t="s">
        <v>8</v>
      </c>
      <c r="F7" s="70"/>
      <c r="G7" s="70"/>
    </row>
    <row r="9" spans="1:9">
      <c r="A9" s="77" t="s">
        <v>10</v>
      </c>
      <c r="B9" s="77"/>
      <c r="C9" s="77"/>
      <c r="D9" s="77"/>
      <c r="E9" s="77"/>
      <c r="F9" s="77"/>
      <c r="G9" s="77"/>
      <c r="H9" s="77"/>
      <c r="I9" s="77"/>
    </row>
    <row r="10" spans="1:9">
      <c r="A10" s="77"/>
      <c r="B10" s="77"/>
      <c r="C10" s="77"/>
      <c r="D10" s="77"/>
      <c r="E10" s="77"/>
      <c r="F10" s="77"/>
      <c r="G10" s="77"/>
      <c r="H10" s="77"/>
      <c r="I10" s="77"/>
    </row>
    <row r="11" spans="1:16375">
      <c r="A11" s="77"/>
      <c r="B11" s="77"/>
      <c r="C11" s="77"/>
      <c r="D11" s="77"/>
      <c r="E11" s="77"/>
      <c r="F11" s="77"/>
      <c r="G11" s="77"/>
      <c r="H11" s="77"/>
      <c r="I11" s="77"/>
      <c r="XEU11" s="71" t="s">
        <v>11</v>
      </c>
    </row>
    <row r="13" spans="1:9">
      <c r="A13" s="77" t="s">
        <v>12</v>
      </c>
      <c r="B13" s="77"/>
      <c r="C13" s="77"/>
      <c r="D13" s="77"/>
      <c r="E13" s="77"/>
      <c r="F13" s="77"/>
      <c r="G13" s="77"/>
      <c r="H13" s="77"/>
      <c r="I13" s="77"/>
    </row>
    <row r="14" spans="1:9">
      <c r="A14" s="77"/>
      <c r="B14" s="77"/>
      <c r="C14" s="77"/>
      <c r="D14" s="77"/>
      <c r="E14" s="77"/>
      <c r="F14" s="77"/>
      <c r="G14" s="77"/>
      <c r="H14" s="77"/>
      <c r="I14" s="77"/>
    </row>
    <row r="15" spans="1:9">
      <c r="A15" s="78"/>
      <c r="B15" s="77"/>
      <c r="C15" s="77"/>
      <c r="D15" s="77"/>
      <c r="E15" s="77"/>
      <c r="F15" s="77"/>
      <c r="G15" s="77"/>
      <c r="H15" s="77"/>
      <c r="I15" s="77"/>
    </row>
    <row r="16" spans="1:7">
      <c r="A16" s="71" t="s">
        <v>13</v>
      </c>
      <c r="E16" s="70" t="s">
        <v>14</v>
      </c>
      <c r="F16" s="70"/>
      <c r="G16" s="70"/>
    </row>
    <row r="17" spans="1:7">
      <c r="A17" s="71" t="s">
        <v>15</v>
      </c>
      <c r="E17" s="196" t="s">
        <v>16</v>
      </c>
      <c r="F17" s="70"/>
      <c r="G17" s="70"/>
    </row>
    <row r="18" spans="1:7">
      <c r="A18" s="71" t="s">
        <v>17</v>
      </c>
      <c r="E18" s="70" t="s">
        <v>18</v>
      </c>
      <c r="F18" s="70"/>
      <c r="G18" s="70"/>
    </row>
    <row r="19" spans="1:7">
      <c r="A19" s="71" t="s">
        <v>19</v>
      </c>
      <c r="E19" s="70" t="s">
        <v>20</v>
      </c>
      <c r="F19" s="70"/>
      <c r="G19" s="70"/>
    </row>
    <row r="20" spans="1:7">
      <c r="A20" s="71" t="s">
        <v>21</v>
      </c>
      <c r="E20" s="70" t="s">
        <v>22</v>
      </c>
      <c r="F20" s="70"/>
      <c r="G20" s="70"/>
    </row>
    <row r="21" spans="1:9">
      <c r="A21" s="78"/>
      <c r="B21" s="77"/>
      <c r="C21" s="77"/>
      <c r="D21" s="77"/>
      <c r="E21" s="77"/>
      <c r="F21" s="77"/>
      <c r="G21" s="77"/>
      <c r="H21" s="77"/>
      <c r="I21" s="77"/>
    </row>
    <row r="22" spans="1:9">
      <c r="A22" s="77" t="s">
        <v>23</v>
      </c>
      <c r="B22" s="77"/>
      <c r="C22" s="77"/>
      <c r="D22" s="77"/>
      <c r="E22" s="77"/>
      <c r="F22" s="77"/>
      <c r="G22" s="77"/>
      <c r="H22" s="77"/>
      <c r="I22" s="77"/>
    </row>
    <row r="23" spans="1:9">
      <c r="A23" s="77"/>
      <c r="B23" s="77"/>
      <c r="C23" s="77"/>
      <c r="D23" s="77"/>
      <c r="E23" s="77"/>
      <c r="F23" s="77"/>
      <c r="G23" s="77"/>
      <c r="H23" s="77"/>
      <c r="I23" s="77"/>
    </row>
    <row r="25" spans="1:9">
      <c r="A25" s="78"/>
      <c r="B25" s="78"/>
      <c r="C25" s="78"/>
      <c r="D25" s="78"/>
      <c r="E25" s="78"/>
      <c r="F25" s="78"/>
      <c r="G25" s="78"/>
      <c r="H25" s="78"/>
      <c r="I25" s="78"/>
    </row>
    <row r="26" s="70" customFormat="1" ht="27.6" spans="1:9">
      <c r="A26" s="79" t="s">
        <v>24</v>
      </c>
      <c r="B26" s="80" t="s">
        <v>25</v>
      </c>
      <c r="C26" s="80"/>
      <c r="D26" s="80"/>
      <c r="E26" s="80"/>
      <c r="F26" s="80"/>
      <c r="G26" s="80"/>
      <c r="H26" s="81" t="s">
        <v>26</v>
      </c>
      <c r="I26" s="81" t="s">
        <v>27</v>
      </c>
    </row>
    <row r="27" s="70" customFormat="1" ht="18.95" customHeight="1" spans="1:9">
      <c r="A27" s="82" t="s">
        <v>28</v>
      </c>
      <c r="B27" s="83" t="s">
        <v>29</v>
      </c>
      <c r="C27" s="83"/>
      <c r="D27" s="83"/>
      <c r="E27" s="83"/>
      <c r="F27" s="83"/>
      <c r="G27" s="83"/>
      <c r="H27" s="84"/>
      <c r="I27" s="84"/>
    </row>
    <row r="28" s="70" customFormat="1" ht="87" customHeight="1" spans="1:9">
      <c r="A28" s="82" t="s">
        <v>30</v>
      </c>
      <c r="B28" s="85" t="s">
        <v>31</v>
      </c>
      <c r="C28" s="85"/>
      <c r="D28" s="85"/>
      <c r="E28" s="85"/>
      <c r="F28" s="85"/>
      <c r="G28" s="85"/>
      <c r="H28" s="86">
        <v>0</v>
      </c>
      <c r="I28" s="122">
        <v>0</v>
      </c>
    </row>
    <row r="29" ht="36" customHeight="1" spans="1:9">
      <c r="A29" s="87" t="s">
        <v>32</v>
      </c>
      <c r="B29" s="88" t="s">
        <v>33</v>
      </c>
      <c r="C29" s="88"/>
      <c r="D29" s="88"/>
      <c r="E29" s="88"/>
      <c r="F29" s="88"/>
      <c r="G29" s="88"/>
      <c r="H29" s="86">
        <v>0</v>
      </c>
      <c r="I29" s="86">
        <v>0</v>
      </c>
    </row>
    <row r="30" ht="35.25" customHeight="1" spans="1:9">
      <c r="A30" s="87" t="s">
        <v>34</v>
      </c>
      <c r="B30" s="88" t="s">
        <v>35</v>
      </c>
      <c r="C30" s="88"/>
      <c r="D30" s="88"/>
      <c r="E30" s="88"/>
      <c r="F30" s="88"/>
      <c r="G30" s="88"/>
      <c r="H30" s="86">
        <v>0</v>
      </c>
      <c r="I30" s="86">
        <v>0</v>
      </c>
    </row>
    <row r="31" ht="51.75" customHeight="1" spans="1:9">
      <c r="A31" s="87" t="s">
        <v>36</v>
      </c>
      <c r="B31" s="89" t="s">
        <v>37</v>
      </c>
      <c r="C31" s="89"/>
      <c r="D31" s="89"/>
      <c r="E31" s="89"/>
      <c r="F31" s="89"/>
      <c r="G31" s="89"/>
      <c r="H31" s="86">
        <v>0</v>
      </c>
      <c r="I31" s="86">
        <v>0</v>
      </c>
    </row>
    <row r="32" ht="84.75" customHeight="1" spans="1:9">
      <c r="A32" s="87" t="s">
        <v>38</v>
      </c>
      <c r="B32" s="89" t="s">
        <v>39</v>
      </c>
      <c r="C32" s="89"/>
      <c r="D32" s="89"/>
      <c r="E32" s="89"/>
      <c r="F32" s="89"/>
      <c r="G32" s="89"/>
      <c r="H32" s="90">
        <v>0</v>
      </c>
      <c r="I32" s="90">
        <v>0</v>
      </c>
    </row>
    <row r="33" ht="18.95" customHeight="1" spans="1:9">
      <c r="A33" s="87"/>
      <c r="B33" s="83" t="s">
        <v>40</v>
      </c>
      <c r="C33" s="83"/>
      <c r="D33" s="83"/>
      <c r="E33" s="83"/>
      <c r="F33" s="83"/>
      <c r="G33" s="83"/>
      <c r="H33" s="91">
        <f>+SUM(H28:H32)</f>
        <v>0</v>
      </c>
      <c r="I33" s="91">
        <f>+SUM(I28:I32)</f>
        <v>0</v>
      </c>
    </row>
    <row r="34" ht="18.95" customHeight="1" spans="1:9">
      <c r="A34" s="87"/>
      <c r="B34" s="92"/>
      <c r="C34" s="93"/>
      <c r="D34" s="93"/>
      <c r="E34" s="93"/>
      <c r="F34" s="93"/>
      <c r="G34" s="94"/>
      <c r="H34" s="95"/>
      <c r="I34" s="95" t="s">
        <v>41</v>
      </c>
    </row>
    <row r="35" ht="18.95" customHeight="1" spans="1:9">
      <c r="A35" s="87" t="s">
        <v>42</v>
      </c>
      <c r="B35" s="83" t="s">
        <v>43</v>
      </c>
      <c r="C35" s="83"/>
      <c r="D35" s="83"/>
      <c r="E35" s="83"/>
      <c r="F35" s="83"/>
      <c r="G35" s="83"/>
      <c r="H35" s="96"/>
      <c r="I35" s="96"/>
    </row>
    <row r="36" ht="23.25" customHeight="1" spans="1:9">
      <c r="A36" s="82" t="s">
        <v>44</v>
      </c>
      <c r="B36" s="88" t="s">
        <v>45</v>
      </c>
      <c r="C36" s="88"/>
      <c r="D36" s="88"/>
      <c r="E36" s="88"/>
      <c r="F36" s="88"/>
      <c r="G36" s="88"/>
      <c r="H36" s="86" t="s">
        <v>46</v>
      </c>
      <c r="I36" s="86" t="s">
        <v>46</v>
      </c>
    </row>
    <row r="37" ht="39" customHeight="1" spans="1:9">
      <c r="A37" s="82"/>
      <c r="B37" s="89" t="s">
        <v>47</v>
      </c>
      <c r="C37" s="89"/>
      <c r="D37" s="89"/>
      <c r="E37" s="89"/>
      <c r="F37" s="89"/>
      <c r="G37" s="89"/>
      <c r="H37" s="86"/>
      <c r="I37" s="86"/>
    </row>
    <row r="38" ht="34.5" customHeight="1" spans="1:9">
      <c r="A38" s="82"/>
      <c r="B38" s="97" t="s">
        <v>48</v>
      </c>
      <c r="C38" s="97"/>
      <c r="D38" s="97"/>
      <c r="E38" s="97"/>
      <c r="F38" s="97"/>
      <c r="G38" s="97"/>
      <c r="H38" s="86"/>
      <c r="I38" s="86"/>
    </row>
    <row r="39" ht="119.25" customHeight="1" spans="1:9">
      <c r="A39" s="82"/>
      <c r="B39" s="89" t="s">
        <v>49</v>
      </c>
      <c r="C39" s="89"/>
      <c r="D39" s="89"/>
      <c r="E39" s="89"/>
      <c r="F39" s="89"/>
      <c r="G39" s="89"/>
      <c r="H39" s="86">
        <v>0</v>
      </c>
      <c r="I39" s="86">
        <v>0</v>
      </c>
    </row>
    <row r="40" ht="67.5" customHeight="1" spans="1:9">
      <c r="A40" s="82" t="s">
        <v>50</v>
      </c>
      <c r="B40" s="89" t="s">
        <v>51</v>
      </c>
      <c r="C40" s="89"/>
      <c r="D40" s="89"/>
      <c r="E40" s="89"/>
      <c r="F40" s="89"/>
      <c r="G40" s="89"/>
      <c r="H40" s="86">
        <v>0</v>
      </c>
      <c r="I40" s="122">
        <v>0</v>
      </c>
    </row>
    <row r="41" ht="73.5" customHeight="1" spans="1:9">
      <c r="A41" s="82" t="s">
        <v>52</v>
      </c>
      <c r="B41" s="88" t="s">
        <v>53</v>
      </c>
      <c r="C41" s="88"/>
      <c r="D41" s="88"/>
      <c r="E41" s="88"/>
      <c r="F41" s="88"/>
      <c r="G41" s="88"/>
      <c r="H41" s="90">
        <v>0</v>
      </c>
      <c r="I41" s="123">
        <v>0</v>
      </c>
    </row>
    <row r="42" ht="20.1" customHeight="1" spans="1:9">
      <c r="A42" s="82"/>
      <c r="B42" s="83" t="s">
        <v>54</v>
      </c>
      <c r="C42" s="83"/>
      <c r="D42" s="83"/>
      <c r="E42" s="83"/>
      <c r="F42" s="83"/>
      <c r="G42" s="83"/>
      <c r="H42" s="91">
        <f>+SUM(H36:H41)</f>
        <v>0</v>
      </c>
      <c r="I42" s="91">
        <f>+SUM(I36:I41)</f>
        <v>0</v>
      </c>
    </row>
    <row r="43" ht="20.1" customHeight="1" spans="1:9">
      <c r="A43" s="82"/>
      <c r="B43" s="88"/>
      <c r="C43" s="88"/>
      <c r="D43" s="88"/>
      <c r="E43" s="88"/>
      <c r="F43" s="88"/>
      <c r="G43" s="88"/>
      <c r="H43" s="86"/>
      <c r="I43" s="122"/>
    </row>
    <row r="44" spans="1:9">
      <c r="A44" s="98">
        <v>2</v>
      </c>
      <c r="B44" s="99" t="s">
        <v>55</v>
      </c>
      <c r="C44" s="99"/>
      <c r="D44" s="99"/>
      <c r="E44" s="99"/>
      <c r="F44" s="99"/>
      <c r="G44" s="99"/>
      <c r="H44" s="99"/>
      <c r="I44" s="90">
        <v>0</v>
      </c>
    </row>
    <row r="45" spans="1:10">
      <c r="A45" s="100">
        <v>3</v>
      </c>
      <c r="B45" s="77" t="s">
        <v>56</v>
      </c>
      <c r="C45" s="77"/>
      <c r="D45" s="77"/>
      <c r="E45" s="77"/>
      <c r="F45" s="77"/>
      <c r="G45" s="77"/>
      <c r="H45" s="77"/>
      <c r="I45" s="124">
        <v>0</v>
      </c>
      <c r="J45" s="125"/>
    </row>
    <row r="46" spans="1:10">
      <c r="A46" s="100">
        <v>4</v>
      </c>
      <c r="B46" s="77" t="s">
        <v>57</v>
      </c>
      <c r="C46" s="77"/>
      <c r="D46" s="77"/>
      <c r="E46" s="77"/>
      <c r="F46" s="77"/>
      <c r="G46" s="77"/>
      <c r="H46" s="77"/>
      <c r="I46" s="126">
        <v>0</v>
      </c>
      <c r="J46" s="127"/>
    </row>
    <row r="47" spans="1:9">
      <c r="A47" s="100">
        <v>5</v>
      </c>
      <c r="B47" s="101" t="s">
        <v>58</v>
      </c>
      <c r="C47" s="101"/>
      <c r="D47" s="101"/>
      <c r="E47" s="101"/>
      <c r="F47" s="101"/>
      <c r="G47" s="101"/>
      <c r="H47" s="101"/>
      <c r="I47" s="128" t="e">
        <f>+I33/I44</f>
        <v>#DIV/0!</v>
      </c>
    </row>
    <row r="48" spans="1:9">
      <c r="A48" s="100">
        <v>6</v>
      </c>
      <c r="B48" s="102" t="s">
        <v>59</v>
      </c>
      <c r="C48" s="102"/>
      <c r="D48" s="102"/>
      <c r="E48" s="102"/>
      <c r="F48" s="102"/>
      <c r="G48" s="102"/>
      <c r="H48" s="102"/>
      <c r="I48" s="128" t="e">
        <f>+I42/I44</f>
        <v>#DIV/0!</v>
      </c>
    </row>
    <row r="49" spans="1:9">
      <c r="A49" s="100">
        <v>7</v>
      </c>
      <c r="B49" s="77" t="s">
        <v>60</v>
      </c>
      <c r="C49" s="77"/>
      <c r="D49" s="77"/>
      <c r="E49" s="77"/>
      <c r="F49" s="77"/>
      <c r="G49" s="77"/>
      <c r="H49" s="77"/>
      <c r="I49" s="128" t="e">
        <f>+I45/I44</f>
        <v>#DIV/0!</v>
      </c>
    </row>
    <row r="50" ht="37.5" customHeight="1" spans="1:9">
      <c r="A50" s="100">
        <v>8</v>
      </c>
      <c r="B50" s="103" t="s">
        <v>61</v>
      </c>
      <c r="C50" s="103"/>
      <c r="D50" s="103"/>
      <c r="E50" s="103"/>
      <c r="F50" s="103"/>
      <c r="G50" s="103"/>
      <c r="H50" s="103"/>
      <c r="I50" s="129" t="e">
        <f>+I44*I49</f>
        <v>#DIV/0!</v>
      </c>
    </row>
    <row r="51" ht="34.5" customHeight="1" spans="1:9">
      <c r="A51" s="100">
        <v>9</v>
      </c>
      <c r="B51" s="103" t="s">
        <v>62</v>
      </c>
      <c r="C51" s="103"/>
      <c r="D51" s="103"/>
      <c r="E51" s="103"/>
      <c r="F51" s="103"/>
      <c r="G51" s="103"/>
      <c r="H51" s="103"/>
      <c r="I51" s="130">
        <f>+'Annecure A sold'!F28</f>
        <v>0</v>
      </c>
    </row>
    <row r="52" ht="38.25" customHeight="1" spans="1:9">
      <c r="A52" s="104">
        <v>10</v>
      </c>
      <c r="B52" s="105" t="s">
        <v>63</v>
      </c>
      <c r="C52" s="105"/>
      <c r="D52" s="105"/>
      <c r="E52" s="105"/>
      <c r="F52" s="105"/>
      <c r="G52" s="105"/>
      <c r="H52" s="105"/>
      <c r="I52" s="131" t="e">
        <f>+I50-I51</f>
        <v>#DIV/0!</v>
      </c>
    </row>
    <row r="53" ht="18.95" customHeight="1" spans="2:10">
      <c r="B53" s="77"/>
      <c r="C53" s="77"/>
      <c r="D53" s="77"/>
      <c r="E53" s="77"/>
      <c r="F53" s="77"/>
      <c r="G53" s="77"/>
      <c r="I53" s="121" t="s">
        <v>64</v>
      </c>
      <c r="J53" s="127" t="s">
        <v>65</v>
      </c>
    </row>
    <row r="54" ht="16.5" customHeight="1" spans="1:9">
      <c r="A54" s="92">
        <v>2</v>
      </c>
      <c r="B54" s="106" t="s">
        <v>66</v>
      </c>
      <c r="C54" s="106"/>
      <c r="D54" s="106"/>
      <c r="E54" s="106"/>
      <c r="F54" s="106"/>
      <c r="G54" s="106"/>
      <c r="H54" s="107"/>
      <c r="I54" s="132"/>
    </row>
    <row r="55" ht="21.75" customHeight="1" spans="1:9">
      <c r="A55" s="100"/>
      <c r="B55" s="108" t="s">
        <v>67</v>
      </c>
      <c r="C55" s="108"/>
      <c r="D55" s="108"/>
      <c r="E55" s="77"/>
      <c r="F55" s="77"/>
      <c r="G55" s="77"/>
      <c r="H55" s="109"/>
      <c r="I55" s="133"/>
    </row>
    <row r="56" spans="1:9">
      <c r="A56" s="110"/>
      <c r="B56" s="111" t="s">
        <v>68</v>
      </c>
      <c r="C56" s="111"/>
      <c r="D56" s="111"/>
      <c r="E56" s="111"/>
      <c r="F56" s="112"/>
      <c r="G56" s="112"/>
      <c r="H56" s="113"/>
      <c r="I56" s="134"/>
    </row>
    <row r="57" spans="1:9">
      <c r="A57" s="110"/>
      <c r="B57" s="111" t="s">
        <v>69</v>
      </c>
      <c r="C57" s="111"/>
      <c r="D57" s="111"/>
      <c r="E57" s="111"/>
      <c r="H57" s="113"/>
      <c r="I57" s="134"/>
    </row>
    <row r="58" ht="21" customHeight="1" spans="1:9">
      <c r="A58" s="110"/>
      <c r="B58" s="114" t="s">
        <v>70</v>
      </c>
      <c r="C58" s="114"/>
      <c r="D58" s="114"/>
      <c r="E58" s="114"/>
      <c r="F58" s="114"/>
      <c r="G58" s="114"/>
      <c r="H58" s="113">
        <v>0</v>
      </c>
      <c r="I58" s="134"/>
    </row>
    <row r="59" ht="17.25" customHeight="1" spans="1:9">
      <c r="A59" s="110"/>
      <c r="B59" s="115" t="s">
        <v>71</v>
      </c>
      <c r="C59" s="115"/>
      <c r="D59" s="115"/>
      <c r="E59" s="115"/>
      <c r="F59" s="115"/>
      <c r="G59" s="115"/>
      <c r="H59" s="113">
        <v>0</v>
      </c>
      <c r="I59" s="134"/>
    </row>
    <row r="60" ht="14.45" customHeight="1" spans="1:9">
      <c r="A60" s="110"/>
      <c r="B60" s="116"/>
      <c r="C60" s="116"/>
      <c r="D60" s="116"/>
      <c r="E60" s="116"/>
      <c r="F60" s="116"/>
      <c r="G60" s="116"/>
      <c r="H60" s="117"/>
      <c r="I60" s="135"/>
    </row>
    <row r="61" ht="20.25" customHeight="1" spans="1:9">
      <c r="A61" s="110"/>
      <c r="B61" s="118" t="s">
        <v>72</v>
      </c>
      <c r="C61" s="118"/>
      <c r="D61" s="118"/>
      <c r="E61" s="116"/>
      <c r="F61" s="116"/>
      <c r="G61" s="116"/>
      <c r="H61" s="117"/>
      <c r="I61" s="135"/>
    </row>
    <row r="62" ht="16.5" customHeight="1" spans="1:9">
      <c r="A62" s="100"/>
      <c r="B62" s="116"/>
      <c r="C62" s="119" t="s">
        <v>73</v>
      </c>
      <c r="D62" s="119"/>
      <c r="E62" s="119"/>
      <c r="F62" s="119"/>
      <c r="G62" s="119"/>
      <c r="H62" s="113" t="s">
        <v>74</v>
      </c>
      <c r="I62" s="134"/>
    </row>
    <row r="63" ht="19.5" customHeight="1" spans="1:9">
      <c r="A63" s="100"/>
      <c r="B63" s="116"/>
      <c r="C63" s="115" t="s">
        <v>69</v>
      </c>
      <c r="D63" s="115"/>
      <c r="E63" s="115"/>
      <c r="F63" s="115"/>
      <c r="G63" s="116"/>
      <c r="H63" s="113">
        <v>0</v>
      </c>
      <c r="I63" s="134"/>
    </row>
    <row r="64" ht="14.25" customHeight="1" spans="1:9">
      <c r="A64" s="100"/>
      <c r="B64" s="116"/>
      <c r="C64" s="120" t="s">
        <v>75</v>
      </c>
      <c r="D64" s="120"/>
      <c r="E64" s="120"/>
      <c r="F64" s="120"/>
      <c r="G64" s="116"/>
      <c r="H64" s="113">
        <v>0</v>
      </c>
      <c r="I64" s="134"/>
    </row>
    <row r="65" spans="1:9">
      <c r="A65" s="104"/>
      <c r="B65" s="136"/>
      <c r="C65" s="137" t="s">
        <v>76</v>
      </c>
      <c r="D65" s="137"/>
      <c r="E65" s="137"/>
      <c r="F65" s="137"/>
      <c r="G65" s="136"/>
      <c r="H65" s="138">
        <v>0</v>
      </c>
      <c r="I65" s="155"/>
    </row>
    <row r="66" spans="2:9">
      <c r="B66" s="116"/>
      <c r="C66" s="116"/>
      <c r="D66" s="116"/>
      <c r="E66" s="116"/>
      <c r="F66" s="116"/>
      <c r="G66" s="116"/>
      <c r="I66" s="112"/>
    </row>
    <row r="67" ht="38.25" customHeight="1" spans="1:9">
      <c r="A67" s="92">
        <v>3</v>
      </c>
      <c r="B67" s="139" t="s">
        <v>77</v>
      </c>
      <c r="C67" s="140"/>
      <c r="D67" s="140"/>
      <c r="E67" s="140"/>
      <c r="F67" s="140"/>
      <c r="G67" s="140"/>
      <c r="H67" s="140"/>
      <c r="I67" s="156"/>
    </row>
    <row r="68" ht="17.25" customHeight="1" spans="1:9">
      <c r="A68" s="100"/>
      <c r="B68" s="115" t="s">
        <v>78</v>
      </c>
      <c r="C68" s="115"/>
      <c r="D68" s="115"/>
      <c r="E68" s="115"/>
      <c r="F68" s="115"/>
      <c r="G68" s="115"/>
      <c r="H68" s="115"/>
      <c r="I68" s="90" t="s">
        <v>79</v>
      </c>
    </row>
    <row r="69" ht="18.75" customHeight="1" spans="1:9">
      <c r="A69" s="100"/>
      <c r="B69" s="115" t="s">
        <v>80</v>
      </c>
      <c r="C69" s="115"/>
      <c r="D69" s="115"/>
      <c r="E69" s="115"/>
      <c r="F69" s="115"/>
      <c r="G69" s="115"/>
      <c r="H69" s="115"/>
      <c r="I69" s="124">
        <v>0</v>
      </c>
    </row>
    <row r="70" spans="1:9">
      <c r="A70" s="100"/>
      <c r="B70" s="115" t="s">
        <v>81</v>
      </c>
      <c r="C70" s="115"/>
      <c r="D70" s="115"/>
      <c r="E70" s="115"/>
      <c r="F70" s="115"/>
      <c r="G70" s="115"/>
      <c r="H70" s="115"/>
      <c r="I70" s="124">
        <v>0</v>
      </c>
    </row>
    <row r="71" spans="1:9">
      <c r="A71" s="100"/>
      <c r="B71" s="115" t="s">
        <v>82</v>
      </c>
      <c r="C71" s="115"/>
      <c r="D71" s="115"/>
      <c r="E71" s="115"/>
      <c r="F71" s="115"/>
      <c r="G71" s="115"/>
      <c r="H71" s="115"/>
      <c r="I71" s="157">
        <v>0.5</v>
      </c>
    </row>
    <row r="72" spans="1:9">
      <c r="A72" s="100"/>
      <c r="B72" s="115"/>
      <c r="C72" s="115"/>
      <c r="D72" s="115"/>
      <c r="E72" s="115"/>
      <c r="F72" s="115"/>
      <c r="G72" s="115"/>
      <c r="H72" s="115"/>
      <c r="I72" s="158"/>
    </row>
    <row r="73" spans="1:9">
      <c r="A73" s="100"/>
      <c r="B73" s="115" t="s">
        <v>83</v>
      </c>
      <c r="C73" s="115"/>
      <c r="D73" s="115"/>
      <c r="E73" s="115"/>
      <c r="F73" s="115"/>
      <c r="G73" s="115"/>
      <c r="H73" s="115"/>
      <c r="I73" s="158"/>
    </row>
    <row r="74" ht="16.5" customHeight="1" spans="1:9">
      <c r="A74" s="100"/>
      <c r="C74" s="115" t="s">
        <v>84</v>
      </c>
      <c r="D74" s="115"/>
      <c r="E74" s="115"/>
      <c r="F74" s="115"/>
      <c r="G74" s="115"/>
      <c r="H74" s="115"/>
      <c r="I74" s="159" t="s">
        <v>85</v>
      </c>
    </row>
    <row r="75" ht="34.5" customHeight="1" spans="1:10">
      <c r="A75" s="100"/>
      <c r="C75" s="115" t="s">
        <v>86</v>
      </c>
      <c r="D75" s="115"/>
      <c r="E75" s="115"/>
      <c r="F75" s="115"/>
      <c r="G75" s="115"/>
      <c r="H75" s="141"/>
      <c r="I75" s="124">
        <v>71633.75</v>
      </c>
      <c r="J75" s="71">
        <v>115536.75</v>
      </c>
    </row>
    <row r="76" ht="16.5" customHeight="1" spans="1:9">
      <c r="A76" s="100"/>
      <c r="C76" s="115" t="s">
        <v>87</v>
      </c>
      <c r="D76" s="115"/>
      <c r="E76" s="115"/>
      <c r="F76" s="115"/>
      <c r="G76" s="115"/>
      <c r="H76" s="141"/>
      <c r="I76" s="124">
        <v>0</v>
      </c>
    </row>
    <row r="77" ht="16.5" customHeight="1" spans="1:16">
      <c r="A77" s="100"/>
      <c r="C77" s="115" t="s">
        <v>88</v>
      </c>
      <c r="D77" s="115"/>
      <c r="E77" s="115"/>
      <c r="F77" s="115"/>
      <c r="G77" s="115"/>
      <c r="H77" s="141"/>
      <c r="I77" s="124">
        <v>1835000</v>
      </c>
      <c r="P77" s="127" t="s">
        <v>89</v>
      </c>
    </row>
    <row r="78" ht="16.5" customHeight="1" spans="1:9">
      <c r="A78" s="100"/>
      <c r="C78" s="115" t="s">
        <v>90</v>
      </c>
      <c r="D78" s="115"/>
      <c r="E78" s="115"/>
      <c r="F78" s="115"/>
      <c r="G78" s="115"/>
      <c r="H78" s="141"/>
      <c r="I78" s="124">
        <v>1874016</v>
      </c>
    </row>
    <row r="79" spans="1:13">
      <c r="A79" s="100"/>
      <c r="B79" s="116"/>
      <c r="C79" s="115" t="s">
        <v>91</v>
      </c>
      <c r="D79" s="115"/>
      <c r="E79" s="115"/>
      <c r="F79" s="115"/>
      <c r="G79" s="115"/>
      <c r="I79" s="124">
        <v>0</v>
      </c>
      <c r="M79" s="127"/>
    </row>
    <row r="80" spans="1:10">
      <c r="A80" s="100"/>
      <c r="B80" s="116"/>
      <c r="C80" s="115" t="s">
        <v>92</v>
      </c>
      <c r="D80" s="115"/>
      <c r="E80" s="115"/>
      <c r="F80" s="115"/>
      <c r="G80" s="115"/>
      <c r="I80" s="124">
        <v>76520.75</v>
      </c>
      <c r="J80" s="160"/>
    </row>
    <row r="81" spans="1:9">
      <c r="A81" s="100"/>
      <c r="B81" s="116"/>
      <c r="C81" s="115" t="s">
        <v>93</v>
      </c>
      <c r="D81" s="115"/>
      <c r="E81" s="115"/>
      <c r="F81" s="115"/>
      <c r="G81" s="115"/>
      <c r="H81" s="115"/>
      <c r="I81" s="159" t="s">
        <v>94</v>
      </c>
    </row>
    <row r="82" spans="1:9">
      <c r="A82" s="100"/>
      <c r="B82" s="116"/>
      <c r="C82" s="116"/>
      <c r="D82" s="116"/>
      <c r="E82" s="116"/>
      <c r="F82" s="116"/>
      <c r="G82" s="116"/>
      <c r="I82" s="124"/>
    </row>
    <row r="83" spans="1:9">
      <c r="A83" s="100"/>
      <c r="B83" s="115" t="s">
        <v>95</v>
      </c>
      <c r="C83" s="115"/>
      <c r="D83" s="115"/>
      <c r="E83" s="115"/>
      <c r="F83" s="115"/>
      <c r="G83" s="115"/>
      <c r="H83" s="115"/>
      <c r="I83" s="124"/>
    </row>
    <row r="84" spans="1:9">
      <c r="A84" s="100"/>
      <c r="B84" s="116"/>
      <c r="C84" s="115" t="s">
        <v>96</v>
      </c>
      <c r="D84" s="115"/>
      <c r="E84" s="115"/>
      <c r="F84" s="115"/>
      <c r="G84" s="115"/>
      <c r="H84" s="115"/>
      <c r="I84" s="159">
        <v>25000</v>
      </c>
    </row>
    <row r="85" spans="1:10">
      <c r="A85" s="100"/>
      <c r="B85" s="116"/>
      <c r="C85" s="115" t="s">
        <v>97</v>
      </c>
      <c r="D85" s="115"/>
      <c r="E85" s="115"/>
      <c r="F85" s="115"/>
      <c r="G85" s="115"/>
      <c r="I85" s="161"/>
      <c r="J85" s="161"/>
    </row>
    <row r="86" ht="14.4" spans="1:12">
      <c r="A86" s="100"/>
      <c r="B86" s="116"/>
      <c r="C86" s="115" t="s">
        <v>98</v>
      </c>
      <c r="D86" s="115"/>
      <c r="E86" s="115"/>
      <c r="F86" s="115"/>
      <c r="G86" s="115"/>
      <c r="I86" s="28"/>
      <c r="L86" s="162"/>
    </row>
    <row r="87" ht="14.4" spans="1:12">
      <c r="A87" s="100"/>
      <c r="B87" s="116"/>
      <c r="C87" s="115" t="s">
        <v>99</v>
      </c>
      <c r="D87" s="115"/>
      <c r="E87" s="115"/>
      <c r="F87" s="115"/>
      <c r="G87" s="115"/>
      <c r="H87" s="115"/>
      <c r="I87" s="163"/>
      <c r="K87" s="164"/>
      <c r="L87" s="162"/>
    </row>
    <row r="88" spans="1:12">
      <c r="A88" s="100"/>
      <c r="B88" s="116"/>
      <c r="C88" s="115" t="s">
        <v>100</v>
      </c>
      <c r="D88" s="115"/>
      <c r="E88" s="115"/>
      <c r="F88" s="115"/>
      <c r="G88" s="115"/>
      <c r="H88" s="115"/>
      <c r="I88" s="124"/>
      <c r="J88" s="124"/>
      <c r="L88" s="162"/>
    </row>
    <row r="89" spans="1:12">
      <c r="A89" s="100"/>
      <c r="B89" s="116"/>
      <c r="C89" s="115" t="s">
        <v>101</v>
      </c>
      <c r="D89" s="115"/>
      <c r="E89" s="115"/>
      <c r="F89" s="115"/>
      <c r="G89" s="115"/>
      <c r="H89" s="115"/>
      <c r="I89" s="159">
        <f>+I84+I85+I86-I87-I88</f>
        <v>25000</v>
      </c>
      <c r="L89" s="162"/>
    </row>
    <row r="90" spans="1:12">
      <c r="A90" s="104"/>
      <c r="B90" s="136"/>
      <c r="C90" s="136"/>
      <c r="D90" s="136"/>
      <c r="E90" s="136"/>
      <c r="F90" s="136"/>
      <c r="G90" s="136"/>
      <c r="H90" s="142"/>
      <c r="I90" s="165"/>
      <c r="L90" s="162"/>
    </row>
    <row r="91" ht="18.95" customHeight="1" spans="2:12">
      <c r="B91" s="116"/>
      <c r="C91" s="116"/>
      <c r="D91" s="116"/>
      <c r="E91" s="116"/>
      <c r="F91" s="116"/>
      <c r="G91" s="116"/>
      <c r="I91" s="121" t="s">
        <v>102</v>
      </c>
      <c r="L91" s="162"/>
    </row>
    <row r="92" ht="16.5" customHeight="1" spans="1:12">
      <c r="A92" s="143" t="s">
        <v>103</v>
      </c>
      <c r="B92" s="143"/>
      <c r="C92" s="143"/>
      <c r="D92" s="143"/>
      <c r="E92" s="143"/>
      <c r="F92" s="143"/>
      <c r="G92" s="143"/>
      <c r="H92" s="143"/>
      <c r="I92" s="143"/>
      <c r="J92" s="166"/>
      <c r="L92" s="167"/>
    </row>
    <row r="93" spans="1:12">
      <c r="A93" s="143"/>
      <c r="B93" s="143"/>
      <c r="C93" s="143"/>
      <c r="D93" s="143"/>
      <c r="E93" s="143"/>
      <c r="F93" s="143"/>
      <c r="G93" s="143"/>
      <c r="H93" s="143"/>
      <c r="I93" s="143"/>
      <c r="J93" s="166"/>
      <c r="L93" s="168"/>
    </row>
    <row r="94" spans="1:10">
      <c r="A94" s="143"/>
      <c r="B94" s="143"/>
      <c r="C94" s="143"/>
      <c r="D94" s="143"/>
      <c r="E94" s="143"/>
      <c r="F94" s="143"/>
      <c r="G94" s="143"/>
      <c r="H94" s="143"/>
      <c r="I94" s="143"/>
      <c r="J94" s="166"/>
    </row>
    <row r="95" spans="1:9">
      <c r="A95" s="143"/>
      <c r="B95" s="143"/>
      <c r="C95" s="143"/>
      <c r="D95" s="143"/>
      <c r="E95" s="143"/>
      <c r="F95" s="143"/>
      <c r="G95" s="143"/>
      <c r="H95" s="143"/>
      <c r="I95" s="143"/>
    </row>
    <row r="96" spans="1:9">
      <c r="A96" s="144" t="s">
        <v>104</v>
      </c>
      <c r="B96" s="144"/>
      <c r="C96" s="144"/>
      <c r="D96" s="144"/>
      <c r="E96" s="144"/>
      <c r="F96" s="144"/>
      <c r="G96" s="144"/>
      <c r="H96" s="144"/>
      <c r="I96" s="144"/>
    </row>
    <row r="97" spans="2:7">
      <c r="B97" s="116"/>
      <c r="C97" s="116"/>
      <c r="D97" s="116"/>
      <c r="E97" s="116"/>
      <c r="F97" s="116"/>
      <c r="G97" s="116"/>
    </row>
    <row r="98" ht="16.5" customHeight="1" spans="1:11">
      <c r="A98" s="143" t="s">
        <v>105</v>
      </c>
      <c r="B98" s="143"/>
      <c r="C98" s="143"/>
      <c r="D98" s="143"/>
      <c r="E98" s="143"/>
      <c r="F98" s="143"/>
      <c r="G98" s="143"/>
      <c r="H98" s="143"/>
      <c r="I98" s="143"/>
      <c r="J98" s="166"/>
      <c r="K98" s="166"/>
    </row>
    <row r="99" spans="1:11">
      <c r="A99" s="143"/>
      <c r="B99" s="143"/>
      <c r="C99" s="143"/>
      <c r="D99" s="143"/>
      <c r="E99" s="143"/>
      <c r="F99" s="143"/>
      <c r="G99" s="143"/>
      <c r="H99" s="143"/>
      <c r="I99" s="143"/>
      <c r="J99" s="166"/>
      <c r="K99" s="166"/>
    </row>
    <row r="100" spans="1:11">
      <c r="A100" s="143"/>
      <c r="B100" s="143"/>
      <c r="C100" s="143"/>
      <c r="D100" s="143"/>
      <c r="E100" s="143"/>
      <c r="F100" s="143"/>
      <c r="G100" s="143"/>
      <c r="H100" s="143"/>
      <c r="I100" s="143"/>
      <c r="J100" s="166"/>
      <c r="K100" s="166"/>
    </row>
    <row r="101" spans="2:2">
      <c r="B101" s="75"/>
    </row>
    <row r="102" spans="2:9">
      <c r="B102" s="75"/>
      <c r="G102" s="127" t="s">
        <v>106</v>
      </c>
      <c r="H102" s="71"/>
      <c r="I102" s="71"/>
    </row>
    <row r="103" spans="2:9">
      <c r="B103" s="75"/>
      <c r="G103" s="127"/>
      <c r="H103" s="71"/>
      <c r="I103" s="71"/>
    </row>
    <row r="104" spans="2:9">
      <c r="B104" s="75"/>
      <c r="G104" s="127" t="s">
        <v>107</v>
      </c>
      <c r="H104" s="71"/>
      <c r="I104" s="71"/>
    </row>
    <row r="105" spans="2:9">
      <c r="B105" s="75"/>
      <c r="G105" s="127" t="s">
        <v>108</v>
      </c>
      <c r="I105" s="71"/>
    </row>
    <row r="106" spans="2:9">
      <c r="B106" s="75"/>
      <c r="G106" s="127"/>
      <c r="I106" s="71"/>
    </row>
    <row r="107" spans="2:9">
      <c r="B107" s="75"/>
      <c r="I107" s="71"/>
    </row>
    <row r="108" spans="2:9">
      <c r="B108" s="75"/>
      <c r="G108" s="127" t="s">
        <v>109</v>
      </c>
      <c r="H108" s="71"/>
      <c r="I108" s="71"/>
    </row>
    <row r="109" spans="2:9">
      <c r="B109" s="75"/>
      <c r="G109" s="127" t="s">
        <v>110</v>
      </c>
      <c r="H109" s="71"/>
      <c r="I109" s="71"/>
    </row>
    <row r="110" spans="2:9">
      <c r="B110" s="75"/>
      <c r="G110" s="127" t="s">
        <v>111</v>
      </c>
      <c r="H110" s="71"/>
      <c r="I110" s="71"/>
    </row>
    <row r="111" spans="2:9">
      <c r="B111" s="75"/>
      <c r="G111" s="127" t="s">
        <v>112</v>
      </c>
      <c r="H111" s="71"/>
      <c r="I111" s="71"/>
    </row>
    <row r="112" spans="2:9">
      <c r="B112" s="75"/>
      <c r="G112" s="127" t="s">
        <v>113</v>
      </c>
      <c r="H112" s="71"/>
      <c r="I112" s="71"/>
    </row>
    <row r="113" spans="2:9">
      <c r="B113" s="75"/>
      <c r="G113" s="127" t="s">
        <v>114</v>
      </c>
      <c r="H113" s="71"/>
      <c r="I113" s="71"/>
    </row>
    <row r="114" spans="2:9">
      <c r="B114" s="75"/>
      <c r="G114" s="127" t="s">
        <v>115</v>
      </c>
      <c r="H114" s="71"/>
      <c r="I114" s="71"/>
    </row>
    <row r="115" spans="2:9">
      <c r="B115" s="75"/>
      <c r="G115" s="127" t="s">
        <v>116</v>
      </c>
      <c r="H115" s="71"/>
      <c r="I115" s="71"/>
    </row>
    <row r="116" spans="2:2">
      <c r="B116" s="75"/>
    </row>
    <row r="117" ht="17.4" spans="1:10">
      <c r="A117" s="145" t="s">
        <v>117</v>
      </c>
      <c r="B117" s="145"/>
      <c r="C117" s="145"/>
      <c r="D117" s="145"/>
      <c r="E117" s="145"/>
      <c r="F117" s="145"/>
      <c r="G117" s="145"/>
      <c r="H117" s="145"/>
      <c r="I117" s="145"/>
      <c r="J117" s="169"/>
    </row>
    <row r="118" ht="34.5" customHeight="1" spans="1:10">
      <c r="A118" s="82">
        <v>1</v>
      </c>
      <c r="B118" s="146" t="s">
        <v>118</v>
      </c>
      <c r="C118" s="146"/>
      <c r="D118" s="146"/>
      <c r="E118" s="146"/>
      <c r="F118" s="146"/>
      <c r="G118" s="146"/>
      <c r="H118" s="146"/>
      <c r="I118" s="170">
        <f>+I44-I45</f>
        <v>0</v>
      </c>
      <c r="J118" s="166"/>
    </row>
    <row r="119" ht="46.5" customHeight="1" spans="1:11">
      <c r="A119" s="82">
        <v>2</v>
      </c>
      <c r="B119" s="143" t="s">
        <v>119</v>
      </c>
      <c r="C119" s="143"/>
      <c r="D119" s="143"/>
      <c r="E119" s="143"/>
      <c r="F119" s="143"/>
      <c r="G119" s="143"/>
      <c r="H119" s="143"/>
      <c r="I119" s="171">
        <f>+'Annecure A sold'!G28</f>
        <v>0</v>
      </c>
      <c r="J119" s="172"/>
      <c r="K119" s="172"/>
    </row>
    <row r="120" spans="1:9">
      <c r="A120" s="147">
        <v>3</v>
      </c>
      <c r="B120" s="99" t="s">
        <v>120</v>
      </c>
      <c r="C120" s="99"/>
      <c r="D120" s="99"/>
      <c r="E120" s="99"/>
      <c r="F120" s="99"/>
      <c r="G120" s="99"/>
      <c r="H120" s="99"/>
      <c r="I120" s="173">
        <f>+'Annecure A unsold'!C16</f>
        <v>0</v>
      </c>
    </row>
    <row r="121" ht="16.5" customHeight="1" spans="1:10">
      <c r="A121" s="148"/>
      <c r="B121" s="143" t="s">
        <v>121</v>
      </c>
      <c r="C121" s="143"/>
      <c r="D121" s="143"/>
      <c r="E121" s="143"/>
      <c r="F121" s="143"/>
      <c r="G121" s="143"/>
      <c r="H121" s="143"/>
      <c r="I121" s="171"/>
      <c r="J121" s="102"/>
    </row>
    <row r="122" ht="16.5" customHeight="1" spans="1:10">
      <c r="A122" s="149"/>
      <c r="B122" s="150"/>
      <c r="C122" s="150"/>
      <c r="D122" s="150"/>
      <c r="E122" s="150"/>
      <c r="F122" s="150"/>
      <c r="G122" s="150"/>
      <c r="H122" s="150"/>
      <c r="I122" s="174"/>
      <c r="J122" s="102"/>
    </row>
    <row r="123" ht="18.75" customHeight="1" spans="1:10">
      <c r="A123" s="147"/>
      <c r="B123" s="151" t="s">
        <v>122</v>
      </c>
      <c r="C123" s="151"/>
      <c r="D123" s="151"/>
      <c r="E123" s="151"/>
      <c r="F123" s="151"/>
      <c r="G123" s="151"/>
      <c r="H123" s="151"/>
      <c r="I123" s="175">
        <f>+'Annecure A unsold'!E16</f>
        <v>0</v>
      </c>
      <c r="J123" s="176"/>
    </row>
    <row r="124" spans="1:10">
      <c r="A124" s="148"/>
      <c r="B124" s="143" t="s">
        <v>123</v>
      </c>
      <c r="C124" s="143"/>
      <c r="D124" s="143"/>
      <c r="E124" s="143"/>
      <c r="F124" s="143"/>
      <c r="G124" s="143"/>
      <c r="H124" s="143"/>
      <c r="I124" s="177"/>
      <c r="J124" s="102"/>
    </row>
    <row r="125" spans="1:10">
      <c r="A125" s="148"/>
      <c r="B125" s="143"/>
      <c r="C125" s="143"/>
      <c r="D125" s="143"/>
      <c r="E125" s="143"/>
      <c r="F125" s="143"/>
      <c r="G125" s="143"/>
      <c r="H125" s="143"/>
      <c r="I125" s="177"/>
      <c r="J125" s="102"/>
    </row>
    <row r="126" ht="19.5" customHeight="1" spans="1:10">
      <c r="A126" s="149"/>
      <c r="B126" s="152" t="s">
        <v>124</v>
      </c>
      <c r="C126" s="105"/>
      <c r="D126" s="105"/>
      <c r="E126" s="105"/>
      <c r="F126" s="105"/>
      <c r="G126" s="105"/>
      <c r="H126" s="105"/>
      <c r="I126" s="178"/>
      <c r="J126" s="102"/>
    </row>
    <row r="127" ht="17.25" customHeight="1" spans="1:10">
      <c r="A127" s="82">
        <v>4</v>
      </c>
      <c r="B127" s="153" t="s">
        <v>125</v>
      </c>
      <c r="C127" s="153"/>
      <c r="D127" s="153"/>
      <c r="E127" s="153"/>
      <c r="F127" s="153"/>
      <c r="G127" s="153"/>
      <c r="H127" s="153"/>
      <c r="I127" s="179">
        <f>+I119+I123</f>
        <v>0</v>
      </c>
      <c r="J127" s="102"/>
    </row>
    <row r="128" spans="1:10">
      <c r="A128" s="82">
        <v>5</v>
      </c>
      <c r="B128" s="152" t="s">
        <v>126</v>
      </c>
      <c r="C128" s="154"/>
      <c r="D128" s="154"/>
      <c r="E128" s="154"/>
      <c r="F128" s="154"/>
      <c r="G128" s="154"/>
      <c r="H128" s="105"/>
      <c r="I128" s="180">
        <v>0</v>
      </c>
      <c r="J128" s="102"/>
    </row>
    <row r="129" ht="18.95" customHeight="1" spans="1:10">
      <c r="A129" s="181"/>
      <c r="B129" s="182"/>
      <c r="C129" s="182"/>
      <c r="D129" s="182"/>
      <c r="E129" s="182"/>
      <c r="F129" s="182"/>
      <c r="G129" s="182"/>
      <c r="H129" s="182"/>
      <c r="I129" s="193" t="s">
        <v>127</v>
      </c>
      <c r="J129" s="102"/>
    </row>
    <row r="130" ht="14.45" customHeight="1" spans="3:10">
      <c r="C130" s="103"/>
      <c r="D130" s="103"/>
      <c r="E130" s="103"/>
      <c r="F130" s="103"/>
      <c r="G130" s="103"/>
      <c r="H130" s="183"/>
      <c r="I130" s="183"/>
      <c r="J130" s="102"/>
    </row>
    <row r="131" ht="31.5" customHeight="1" spans="1:10">
      <c r="A131" s="184"/>
      <c r="B131" s="185"/>
      <c r="C131" s="185"/>
      <c r="D131" s="185"/>
      <c r="E131" s="185"/>
      <c r="F131" s="185"/>
      <c r="G131" s="185"/>
      <c r="H131" s="185"/>
      <c r="I131" s="185"/>
      <c r="J131" s="185"/>
    </row>
    <row r="132" ht="16.5" customHeight="1" spans="8:9">
      <c r="H132" s="186"/>
      <c r="I132" s="186"/>
    </row>
    <row r="133" spans="8:9">
      <c r="H133" s="186"/>
      <c r="I133" s="186"/>
    </row>
    <row r="134" spans="1:9">
      <c r="A134" s="187"/>
      <c r="B134" s="186"/>
      <c r="C134" s="186"/>
      <c r="D134" s="186"/>
      <c r="E134" s="186"/>
      <c r="F134" s="186"/>
      <c r="G134" s="186"/>
      <c r="H134" s="188"/>
      <c r="I134" s="188"/>
    </row>
    <row r="135" ht="16.5" customHeight="1" spans="1:9">
      <c r="A135" s="187"/>
      <c r="B135" s="186"/>
      <c r="C135" s="186"/>
      <c r="D135" s="186"/>
      <c r="E135" s="186"/>
      <c r="F135" s="186"/>
      <c r="G135" s="186"/>
      <c r="H135" s="186"/>
      <c r="I135" s="186"/>
    </row>
    <row r="136" spans="1:10">
      <c r="A136" s="187"/>
      <c r="B136" s="189"/>
      <c r="C136" s="189"/>
      <c r="D136" s="189"/>
      <c r="E136" s="189"/>
      <c r="F136" s="189"/>
      <c r="G136" s="189"/>
      <c r="H136" s="186"/>
      <c r="I136" s="186"/>
      <c r="J136" s="194"/>
    </row>
    <row r="137" spans="1:10">
      <c r="A137" s="187"/>
      <c r="B137" s="186"/>
      <c r="C137" s="186"/>
      <c r="D137" s="186"/>
      <c r="E137" s="186"/>
      <c r="F137" s="186"/>
      <c r="G137" s="186"/>
      <c r="H137" s="188"/>
      <c r="I137" s="188"/>
      <c r="J137" s="194"/>
    </row>
    <row r="138" ht="16.5" customHeight="1" spans="1:9">
      <c r="A138" s="187"/>
      <c r="B138" s="186"/>
      <c r="C138" s="186"/>
      <c r="D138" s="186"/>
      <c r="E138" s="186"/>
      <c r="F138" s="186"/>
      <c r="G138" s="186"/>
      <c r="H138" s="186"/>
      <c r="I138" s="186"/>
    </row>
    <row r="139" spans="1:9">
      <c r="A139" s="187"/>
      <c r="B139" s="189"/>
      <c r="C139" s="189"/>
      <c r="D139" s="189"/>
      <c r="E139" s="189"/>
      <c r="F139" s="189"/>
      <c r="G139" s="189"/>
      <c r="H139" s="186"/>
      <c r="I139" s="186"/>
    </row>
    <row r="140" spans="1:9">
      <c r="A140" s="187"/>
      <c r="B140" s="186"/>
      <c r="C140" s="186"/>
      <c r="D140" s="186"/>
      <c r="E140" s="186"/>
      <c r="F140" s="186"/>
      <c r="G140" s="186"/>
      <c r="H140" s="186"/>
      <c r="I140" s="186"/>
    </row>
    <row r="141" spans="1:9">
      <c r="A141" s="187"/>
      <c r="B141" s="186"/>
      <c r="C141" s="186"/>
      <c r="D141" s="186"/>
      <c r="E141" s="186"/>
      <c r="F141" s="186"/>
      <c r="G141" s="186"/>
      <c r="H141" s="186"/>
      <c r="I141" s="186"/>
    </row>
    <row r="142" spans="1:9">
      <c r="A142" s="187"/>
      <c r="B142" s="186"/>
      <c r="C142" s="186"/>
      <c r="D142" s="186"/>
      <c r="E142" s="186"/>
      <c r="F142" s="186"/>
      <c r="G142" s="186"/>
      <c r="H142" s="186"/>
      <c r="I142" s="186"/>
    </row>
    <row r="143" spans="1:9">
      <c r="A143" s="187"/>
      <c r="B143" s="186"/>
      <c r="C143" s="186"/>
      <c r="D143" s="186"/>
      <c r="E143" s="186"/>
      <c r="F143" s="186"/>
      <c r="G143" s="186"/>
      <c r="H143" s="186"/>
      <c r="I143" s="186"/>
    </row>
    <row r="144" spans="1:9">
      <c r="A144" s="187"/>
      <c r="B144" s="186"/>
      <c r="C144" s="186"/>
      <c r="D144" s="186"/>
      <c r="E144" s="186"/>
      <c r="F144" s="186"/>
      <c r="G144" s="186"/>
      <c r="H144" s="186"/>
      <c r="I144" s="186"/>
    </row>
    <row r="145" spans="1:9">
      <c r="A145" s="187"/>
      <c r="B145" s="186"/>
      <c r="C145" s="186"/>
      <c r="D145" s="186"/>
      <c r="E145" s="186"/>
      <c r="F145" s="186"/>
      <c r="G145" s="186"/>
      <c r="H145" s="186"/>
      <c r="I145" s="186"/>
    </row>
    <row r="146" spans="1:9">
      <c r="A146" s="187"/>
      <c r="B146" s="186"/>
      <c r="C146" s="186"/>
      <c r="D146" s="186"/>
      <c r="E146" s="186"/>
      <c r="F146" s="186"/>
      <c r="G146" s="186"/>
      <c r="H146" s="186"/>
      <c r="I146" s="186"/>
    </row>
    <row r="147" spans="1:9">
      <c r="A147" s="187"/>
      <c r="B147" s="186"/>
      <c r="C147" s="186"/>
      <c r="D147" s="186"/>
      <c r="E147" s="186"/>
      <c r="F147" s="186"/>
      <c r="G147" s="186"/>
      <c r="H147" s="186"/>
      <c r="I147" s="186"/>
    </row>
    <row r="148" spans="1:10">
      <c r="A148" s="187"/>
      <c r="B148" s="186"/>
      <c r="C148" s="186"/>
      <c r="D148" s="186"/>
      <c r="E148" s="186"/>
      <c r="F148" s="186"/>
      <c r="G148" s="186"/>
      <c r="H148" s="186"/>
      <c r="I148" s="186"/>
      <c r="J148" s="194"/>
    </row>
    <row r="149" spans="1:10">
      <c r="A149" s="187"/>
      <c r="B149" s="186"/>
      <c r="C149" s="186"/>
      <c r="D149" s="186"/>
      <c r="E149" s="186"/>
      <c r="F149" s="186"/>
      <c r="G149" s="186"/>
      <c r="H149" s="188"/>
      <c r="I149" s="188"/>
      <c r="J149" s="194"/>
    </row>
    <row r="150" ht="16.5" customHeight="1" spans="1:10">
      <c r="A150" s="187"/>
      <c r="B150" s="186"/>
      <c r="C150" s="186"/>
      <c r="D150" s="186"/>
      <c r="E150" s="186"/>
      <c r="F150" s="186"/>
      <c r="G150" s="186"/>
      <c r="H150" s="186"/>
      <c r="I150" s="186"/>
      <c r="J150" s="194"/>
    </row>
    <row r="151" spans="1:10">
      <c r="A151" s="187"/>
      <c r="B151" s="189"/>
      <c r="C151" s="189"/>
      <c r="D151" s="189"/>
      <c r="E151" s="189"/>
      <c r="F151" s="189"/>
      <c r="G151" s="189"/>
      <c r="H151" s="186"/>
      <c r="I151" s="186"/>
      <c r="J151" s="194"/>
    </row>
    <row r="152" spans="1:10">
      <c r="A152" s="187"/>
      <c r="B152" s="186"/>
      <c r="C152" s="186"/>
      <c r="D152" s="186"/>
      <c r="E152" s="186"/>
      <c r="F152" s="186"/>
      <c r="G152" s="186"/>
      <c r="H152" s="186"/>
      <c r="I152" s="186"/>
      <c r="J152" s="194"/>
    </row>
    <row r="153" spans="1:10">
      <c r="A153" s="187"/>
      <c r="B153" s="186"/>
      <c r="C153" s="186"/>
      <c r="D153" s="186"/>
      <c r="E153" s="186"/>
      <c r="F153" s="186"/>
      <c r="G153" s="186"/>
      <c r="H153" s="188"/>
      <c r="I153" s="188"/>
      <c r="J153" s="194"/>
    </row>
    <row r="154" ht="16.5" customHeight="1" spans="1:10">
      <c r="A154" s="187"/>
      <c r="B154" s="186"/>
      <c r="C154" s="186"/>
      <c r="D154" s="186"/>
      <c r="E154" s="186"/>
      <c r="F154" s="186"/>
      <c r="G154" s="186"/>
      <c r="H154" s="186"/>
      <c r="I154" s="186"/>
      <c r="J154" s="194"/>
    </row>
    <row r="155" spans="1:10">
      <c r="A155" s="187"/>
      <c r="B155" s="189"/>
      <c r="C155" s="189"/>
      <c r="D155" s="189"/>
      <c r="E155" s="189"/>
      <c r="F155" s="189"/>
      <c r="G155" s="189"/>
      <c r="H155" s="186"/>
      <c r="I155" s="186"/>
      <c r="J155" s="194"/>
    </row>
    <row r="156" spans="1:10">
      <c r="A156" s="187"/>
      <c r="B156" s="190"/>
      <c r="C156" s="186"/>
      <c r="D156" s="186"/>
      <c r="E156" s="186"/>
      <c r="F156" s="186"/>
      <c r="G156" s="186"/>
      <c r="H156" s="188"/>
      <c r="I156" s="188"/>
      <c r="J156" s="194"/>
    </row>
    <row r="157" ht="16.5" customHeight="1" spans="1:10">
      <c r="A157" s="187"/>
      <c r="B157" s="186"/>
      <c r="C157" s="186"/>
      <c r="D157" s="186"/>
      <c r="E157" s="186"/>
      <c r="F157" s="186"/>
      <c r="G157" s="186"/>
      <c r="H157" s="186"/>
      <c r="I157" s="186"/>
      <c r="J157" s="194"/>
    </row>
    <row r="158" spans="1:10">
      <c r="A158" s="187"/>
      <c r="B158" s="189"/>
      <c r="C158" s="189"/>
      <c r="D158" s="189"/>
      <c r="E158" s="189"/>
      <c r="F158" s="189"/>
      <c r="G158" s="189"/>
      <c r="H158" s="186"/>
      <c r="I158" s="186"/>
      <c r="J158" s="194"/>
    </row>
    <row r="159" spans="1:10">
      <c r="A159" s="187"/>
      <c r="B159" s="186"/>
      <c r="C159" s="186"/>
      <c r="D159" s="186"/>
      <c r="E159" s="186"/>
      <c r="F159" s="186"/>
      <c r="G159" s="186"/>
      <c r="H159" s="186"/>
      <c r="I159" s="186"/>
      <c r="J159" s="194"/>
    </row>
    <row r="160" spans="1:10">
      <c r="A160" s="187"/>
      <c r="B160" s="186"/>
      <c r="C160" s="186"/>
      <c r="D160" s="186"/>
      <c r="E160" s="186"/>
      <c r="F160" s="186"/>
      <c r="G160" s="186"/>
      <c r="H160" s="186"/>
      <c r="I160" s="186"/>
      <c r="J160" s="194"/>
    </row>
    <row r="161" spans="1:10">
      <c r="A161" s="187"/>
      <c r="B161" s="186"/>
      <c r="C161" s="186"/>
      <c r="D161" s="186"/>
      <c r="E161" s="186"/>
      <c r="F161" s="186"/>
      <c r="G161" s="186"/>
      <c r="H161" s="186"/>
      <c r="I161" s="186"/>
      <c r="J161" s="194"/>
    </row>
    <row r="162" spans="1:10">
      <c r="A162" s="187"/>
      <c r="B162" s="186"/>
      <c r="C162" s="186"/>
      <c r="D162" s="186"/>
      <c r="E162" s="186"/>
      <c r="F162" s="186"/>
      <c r="G162" s="186"/>
      <c r="H162" s="188"/>
      <c r="I162" s="188"/>
      <c r="J162" s="194"/>
    </row>
    <row r="163" ht="16.5" customHeight="1" spans="1:10">
      <c r="A163" s="187"/>
      <c r="B163" s="186"/>
      <c r="C163" s="186"/>
      <c r="D163" s="186"/>
      <c r="E163" s="186"/>
      <c r="F163" s="186"/>
      <c r="G163" s="186"/>
      <c r="H163" s="186"/>
      <c r="I163" s="186"/>
      <c r="J163" s="194"/>
    </row>
    <row r="164" spans="1:10">
      <c r="A164" s="187"/>
      <c r="B164" s="189"/>
      <c r="C164" s="189"/>
      <c r="D164" s="189"/>
      <c r="E164" s="189"/>
      <c r="F164" s="189"/>
      <c r="G164" s="189"/>
      <c r="H164" s="186"/>
      <c r="I164" s="186"/>
      <c r="J164" s="194"/>
    </row>
    <row r="165" spans="1:10">
      <c r="A165" s="187"/>
      <c r="B165" s="186"/>
      <c r="C165" s="186"/>
      <c r="D165" s="186"/>
      <c r="E165" s="186"/>
      <c r="F165" s="186"/>
      <c r="G165" s="186"/>
      <c r="H165" s="186"/>
      <c r="I165" s="186"/>
      <c r="J165" s="194"/>
    </row>
    <row r="166" spans="1:10">
      <c r="A166" s="187"/>
      <c r="B166" s="186"/>
      <c r="C166" s="186"/>
      <c r="D166" s="186"/>
      <c r="E166" s="186"/>
      <c r="F166" s="186"/>
      <c r="G166" s="186"/>
      <c r="H166" s="186"/>
      <c r="I166" s="186"/>
      <c r="J166" s="194"/>
    </row>
    <row r="167" spans="1:10">
      <c r="A167" s="187"/>
      <c r="B167" s="186"/>
      <c r="C167" s="186"/>
      <c r="D167" s="186"/>
      <c r="E167" s="186"/>
      <c r="F167" s="186"/>
      <c r="G167" s="186"/>
      <c r="H167" s="186"/>
      <c r="I167" s="186"/>
      <c r="J167" s="194"/>
    </row>
    <row r="168" spans="1:10">
      <c r="A168" s="187"/>
      <c r="B168" s="186"/>
      <c r="C168" s="186"/>
      <c r="D168" s="186"/>
      <c r="E168" s="186"/>
      <c r="F168" s="186"/>
      <c r="G168" s="186"/>
      <c r="H168" s="191"/>
      <c r="I168" s="191"/>
      <c r="J168" s="194"/>
    </row>
    <row r="169" ht="16.5" customHeight="1" spans="1:10">
      <c r="A169" s="187"/>
      <c r="B169" s="186"/>
      <c r="C169" s="186"/>
      <c r="D169" s="186"/>
      <c r="E169" s="186"/>
      <c r="F169" s="186"/>
      <c r="G169" s="186"/>
      <c r="H169" s="192"/>
      <c r="I169" s="192"/>
      <c r="J169" s="194"/>
    </row>
    <row r="170" spans="1:10">
      <c r="A170" s="187"/>
      <c r="B170" s="189"/>
      <c r="C170" s="189"/>
      <c r="D170" s="189"/>
      <c r="E170" s="189"/>
      <c r="F170" s="189"/>
      <c r="G170" s="189"/>
      <c r="H170" s="192"/>
      <c r="I170" s="192"/>
      <c r="J170" s="194"/>
    </row>
    <row r="171" spans="1:10">
      <c r="A171" s="187"/>
      <c r="B171" s="192"/>
      <c r="C171" s="192"/>
      <c r="D171" s="192"/>
      <c r="E171" s="192"/>
      <c r="F171" s="192"/>
      <c r="G171" s="192"/>
      <c r="H171" s="192"/>
      <c r="I171" s="192"/>
      <c r="J171" s="194"/>
    </row>
    <row r="172" ht="16.5" customHeight="1" spans="1:10">
      <c r="A172" s="187"/>
      <c r="B172" s="192"/>
      <c r="C172" s="192"/>
      <c r="D172" s="192"/>
      <c r="E172" s="192"/>
      <c r="F172" s="192"/>
      <c r="G172" s="192"/>
      <c r="H172" s="186"/>
      <c r="I172" s="186"/>
      <c r="J172" s="194"/>
    </row>
    <row r="173" spans="1:10">
      <c r="A173" s="187"/>
      <c r="B173" s="192"/>
      <c r="C173" s="192"/>
      <c r="D173" s="192"/>
      <c r="E173" s="192"/>
      <c r="F173" s="192"/>
      <c r="G173" s="192"/>
      <c r="H173" s="191"/>
      <c r="I173" s="191"/>
      <c r="J173" s="194"/>
    </row>
    <row r="174" spans="1:10">
      <c r="A174" s="187"/>
      <c r="B174" s="186"/>
      <c r="C174" s="186"/>
      <c r="D174" s="186"/>
      <c r="E174" s="186"/>
      <c r="F174" s="186"/>
      <c r="G174" s="186"/>
      <c r="H174" s="191"/>
      <c r="I174" s="121"/>
      <c r="J174" s="194"/>
    </row>
    <row r="175" spans="1:10">
      <c r="A175" s="187"/>
      <c r="B175" s="189"/>
      <c r="C175" s="189"/>
      <c r="D175" s="189"/>
      <c r="E175" s="189"/>
      <c r="F175" s="189"/>
      <c r="G175" s="189"/>
      <c r="H175" s="191"/>
      <c r="I175" s="191"/>
      <c r="J175" s="194"/>
    </row>
    <row r="176" spans="1:10">
      <c r="A176" s="187"/>
      <c r="B176" s="189"/>
      <c r="C176" s="189"/>
      <c r="D176" s="189"/>
      <c r="E176" s="189"/>
      <c r="F176" s="189"/>
      <c r="G176" s="189"/>
      <c r="H176" s="191"/>
      <c r="I176" s="191"/>
      <c r="J176" s="194"/>
    </row>
    <row r="177" spans="1:10">
      <c r="A177" s="187"/>
      <c r="B177" s="189"/>
      <c r="C177" s="189"/>
      <c r="D177" s="189"/>
      <c r="E177" s="189"/>
      <c r="F177" s="189"/>
      <c r="G177" s="189"/>
      <c r="H177" s="191"/>
      <c r="I177" s="191"/>
      <c r="J177" s="194"/>
    </row>
    <row r="178" spans="1:10">
      <c r="A178" s="187"/>
      <c r="B178" s="189"/>
      <c r="C178" s="189"/>
      <c r="D178" s="189"/>
      <c r="E178" s="189"/>
      <c r="F178" s="189"/>
      <c r="G178" s="189"/>
      <c r="H178" s="191"/>
      <c r="I178" s="191"/>
      <c r="J178" s="194"/>
    </row>
    <row r="179" spans="1:10">
      <c r="A179" s="187"/>
      <c r="B179" s="189"/>
      <c r="C179" s="189"/>
      <c r="D179" s="189"/>
      <c r="E179" s="189"/>
      <c r="F179" s="189"/>
      <c r="G179" s="189"/>
      <c r="H179" s="191"/>
      <c r="I179" s="191"/>
      <c r="J179" s="194"/>
    </row>
    <row r="180" spans="1:10">
      <c r="A180" s="187"/>
      <c r="B180" s="189"/>
      <c r="C180" s="189"/>
      <c r="D180" s="189"/>
      <c r="E180" s="189"/>
      <c r="F180" s="189"/>
      <c r="G180" s="189"/>
      <c r="H180" s="191"/>
      <c r="I180" s="191"/>
      <c r="J180" s="194"/>
    </row>
    <row r="181" spans="1:10">
      <c r="A181" s="187"/>
      <c r="B181" s="189"/>
      <c r="C181" s="189"/>
      <c r="D181" s="189"/>
      <c r="E181" s="189"/>
      <c r="F181" s="189"/>
      <c r="G181" s="189"/>
      <c r="H181" s="191"/>
      <c r="I181" s="191"/>
      <c r="J181" s="194"/>
    </row>
    <row r="182" spans="1:10">
      <c r="A182" s="187"/>
      <c r="B182" s="189"/>
      <c r="C182" s="189"/>
      <c r="D182" s="189"/>
      <c r="E182" s="189"/>
      <c r="F182" s="189"/>
      <c r="G182" s="189"/>
      <c r="H182" s="191"/>
      <c r="I182" s="191"/>
      <c r="J182" s="194"/>
    </row>
    <row r="183" spans="1:10">
      <c r="A183" s="187"/>
      <c r="B183" s="189"/>
      <c r="C183" s="189"/>
      <c r="D183" s="189"/>
      <c r="E183" s="189"/>
      <c r="F183" s="189"/>
      <c r="G183" s="189"/>
      <c r="H183" s="191"/>
      <c r="I183" s="191"/>
      <c r="J183" s="194"/>
    </row>
    <row r="184" spans="1:10">
      <c r="A184" s="187"/>
      <c r="B184" s="189"/>
      <c r="C184" s="189"/>
      <c r="D184" s="189"/>
      <c r="E184" s="189"/>
      <c r="F184" s="189"/>
      <c r="G184" s="189"/>
      <c r="H184" s="191"/>
      <c r="I184" s="191"/>
      <c r="J184" s="194"/>
    </row>
    <row r="185" spans="1:10">
      <c r="A185" s="187"/>
      <c r="B185" s="189"/>
      <c r="C185" s="189"/>
      <c r="D185" s="189"/>
      <c r="E185" s="189"/>
      <c r="F185" s="189"/>
      <c r="G185" s="189"/>
      <c r="H185" s="191"/>
      <c r="I185" s="191"/>
      <c r="J185" s="194"/>
    </row>
    <row r="186" spans="1:10">
      <c r="A186" s="187"/>
      <c r="B186" s="189"/>
      <c r="C186" s="189"/>
      <c r="D186" s="189"/>
      <c r="E186" s="189"/>
      <c r="F186" s="189"/>
      <c r="G186" s="189"/>
      <c r="H186" s="191"/>
      <c r="I186" s="191"/>
      <c r="J186" s="194"/>
    </row>
    <row r="187" spans="1:10">
      <c r="A187" s="187"/>
      <c r="B187" s="189"/>
      <c r="C187" s="189"/>
      <c r="D187" s="189"/>
      <c r="E187" s="189"/>
      <c r="F187" s="189"/>
      <c r="G187" s="189"/>
      <c r="H187" s="191"/>
      <c r="I187" s="191"/>
      <c r="J187" s="194"/>
    </row>
    <row r="188" spans="1:10">
      <c r="A188" s="187"/>
      <c r="B188" s="189"/>
      <c r="C188" s="189"/>
      <c r="D188" s="189"/>
      <c r="E188" s="189"/>
      <c r="F188" s="189"/>
      <c r="G188" s="189"/>
      <c r="H188" s="191"/>
      <c r="I188" s="191"/>
      <c r="J188" s="194"/>
    </row>
    <row r="189" spans="1:10">
      <c r="A189" s="187"/>
      <c r="B189" s="189"/>
      <c r="C189" s="189"/>
      <c r="D189" s="189"/>
      <c r="E189" s="189"/>
      <c r="F189" s="189"/>
      <c r="G189" s="189"/>
      <c r="H189" s="191"/>
      <c r="I189" s="191"/>
      <c r="J189" s="194"/>
    </row>
    <row r="190" spans="1:10">
      <c r="A190" s="187"/>
      <c r="B190" s="189"/>
      <c r="C190" s="189"/>
      <c r="D190" s="189"/>
      <c r="E190" s="189"/>
      <c r="F190" s="189"/>
      <c r="G190" s="189"/>
      <c r="H190" s="191"/>
      <c r="I190" s="191"/>
      <c r="J190" s="194"/>
    </row>
    <row r="191" spans="1:10">
      <c r="A191" s="187"/>
      <c r="B191" s="189"/>
      <c r="C191" s="189"/>
      <c r="D191" s="189"/>
      <c r="E191" s="189"/>
      <c r="F191" s="189"/>
      <c r="G191" s="189"/>
      <c r="H191" s="191"/>
      <c r="I191" s="191"/>
      <c r="J191" s="194"/>
    </row>
    <row r="192" spans="1:10">
      <c r="A192" s="187"/>
      <c r="B192" s="189"/>
      <c r="C192" s="189"/>
      <c r="D192" s="189"/>
      <c r="E192" s="189"/>
      <c r="F192" s="189"/>
      <c r="G192" s="189"/>
      <c r="H192" s="191"/>
      <c r="I192" s="191"/>
      <c r="J192" s="194"/>
    </row>
    <row r="193" spans="1:10">
      <c r="A193" s="187"/>
      <c r="B193" s="189"/>
      <c r="C193" s="189"/>
      <c r="D193" s="189"/>
      <c r="E193" s="189"/>
      <c r="F193" s="189"/>
      <c r="G193" s="189"/>
      <c r="H193" s="191"/>
      <c r="I193" s="191"/>
      <c r="J193" s="194"/>
    </row>
    <row r="194" spans="1:10">
      <c r="A194" s="187"/>
      <c r="B194" s="189"/>
      <c r="C194" s="189"/>
      <c r="D194" s="189"/>
      <c r="E194" s="189"/>
      <c r="F194" s="189"/>
      <c r="G194" s="189"/>
      <c r="H194" s="191"/>
      <c r="I194" s="191"/>
      <c r="J194" s="194"/>
    </row>
    <row r="195" spans="1:10">
      <c r="A195" s="187"/>
      <c r="B195" s="189"/>
      <c r="C195" s="189"/>
      <c r="D195" s="189"/>
      <c r="E195" s="189"/>
      <c r="F195" s="189"/>
      <c r="G195" s="189"/>
      <c r="H195" s="191"/>
      <c r="I195" s="191"/>
      <c r="J195" s="194"/>
    </row>
    <row r="196" spans="1:10">
      <c r="A196" s="187"/>
      <c r="B196" s="189"/>
      <c r="C196" s="189"/>
      <c r="D196" s="189"/>
      <c r="E196" s="189"/>
      <c r="F196" s="189"/>
      <c r="G196" s="189"/>
      <c r="H196" s="191"/>
      <c r="I196" s="191"/>
      <c r="J196" s="194"/>
    </row>
    <row r="197" spans="1:10">
      <c r="A197" s="187"/>
      <c r="B197" s="189"/>
      <c r="C197" s="189"/>
      <c r="D197" s="189"/>
      <c r="E197" s="189"/>
      <c r="F197" s="189"/>
      <c r="G197" s="189"/>
      <c r="H197" s="191"/>
      <c r="I197" s="191"/>
      <c r="J197" s="194"/>
    </row>
    <row r="198" spans="1:10">
      <c r="A198" s="187"/>
      <c r="B198" s="189"/>
      <c r="C198" s="189"/>
      <c r="D198" s="189"/>
      <c r="E198" s="189"/>
      <c r="F198" s="189"/>
      <c r="G198" s="189"/>
      <c r="H198" s="191"/>
      <c r="I198" s="191"/>
      <c r="J198" s="194"/>
    </row>
    <row r="199" spans="1:10">
      <c r="A199" s="187"/>
      <c r="B199" s="189"/>
      <c r="C199" s="189"/>
      <c r="D199" s="189"/>
      <c r="E199" s="189"/>
      <c r="F199" s="189"/>
      <c r="G199" s="189"/>
      <c r="H199" s="191"/>
      <c r="I199" s="191"/>
      <c r="J199" s="194"/>
    </row>
    <row r="200" spans="1:10">
      <c r="A200" s="187"/>
      <c r="B200" s="189"/>
      <c r="C200" s="189"/>
      <c r="D200" s="189"/>
      <c r="E200" s="189"/>
      <c r="F200" s="189"/>
      <c r="G200" s="189"/>
      <c r="H200" s="191"/>
      <c r="I200" s="191"/>
      <c r="J200" s="194"/>
    </row>
    <row r="201" spans="1:10">
      <c r="A201" s="187"/>
      <c r="B201" s="189"/>
      <c r="C201" s="189"/>
      <c r="D201" s="189"/>
      <c r="E201" s="189"/>
      <c r="F201" s="189"/>
      <c r="G201" s="189"/>
      <c r="H201" s="191"/>
      <c r="I201" s="191"/>
      <c r="J201" s="194"/>
    </row>
    <row r="202" spans="1:10">
      <c r="A202" s="187"/>
      <c r="B202" s="189"/>
      <c r="C202" s="189"/>
      <c r="D202" s="189"/>
      <c r="E202" s="189"/>
      <c r="F202" s="189"/>
      <c r="G202" s="189"/>
      <c r="H202" s="191"/>
      <c r="I202" s="191"/>
      <c r="J202" s="194"/>
    </row>
    <row r="203" spans="1:10">
      <c r="A203" s="187"/>
      <c r="B203" s="189"/>
      <c r="C203" s="189"/>
      <c r="D203" s="189"/>
      <c r="E203" s="189"/>
      <c r="F203" s="189"/>
      <c r="G203" s="189"/>
      <c r="H203" s="191"/>
      <c r="I203" s="191"/>
      <c r="J203" s="194"/>
    </row>
    <row r="204" spans="1:10">
      <c r="A204" s="187"/>
      <c r="B204" s="189"/>
      <c r="C204" s="189"/>
      <c r="D204" s="189"/>
      <c r="E204" s="189"/>
      <c r="F204" s="189"/>
      <c r="G204" s="189"/>
      <c r="H204" s="191"/>
      <c r="I204" s="191"/>
      <c r="J204" s="194"/>
    </row>
    <row r="205" spans="1:10">
      <c r="A205" s="187"/>
      <c r="B205" s="189"/>
      <c r="C205" s="189"/>
      <c r="D205" s="189"/>
      <c r="E205" s="189"/>
      <c r="F205" s="189"/>
      <c r="G205" s="189"/>
      <c r="H205" s="191"/>
      <c r="I205" s="191"/>
      <c r="J205" s="194"/>
    </row>
    <row r="206" spans="1:10">
      <c r="A206" s="187"/>
      <c r="B206" s="189"/>
      <c r="C206" s="189"/>
      <c r="D206" s="189"/>
      <c r="E206" s="189"/>
      <c r="F206" s="189"/>
      <c r="G206" s="189"/>
      <c r="H206" s="195"/>
      <c r="I206" s="195"/>
      <c r="J206" s="194"/>
    </row>
    <row r="207" spans="1:10">
      <c r="A207" s="187"/>
      <c r="B207" s="189"/>
      <c r="C207" s="189"/>
      <c r="D207" s="189"/>
      <c r="E207" s="189"/>
      <c r="F207" s="189"/>
      <c r="G207" s="189"/>
      <c r="H207" s="195"/>
      <c r="I207" s="195"/>
      <c r="J207" s="194"/>
    </row>
    <row r="208" spans="1:10">
      <c r="A208" s="187"/>
      <c r="B208" s="194"/>
      <c r="C208" s="194"/>
      <c r="D208" s="194"/>
      <c r="E208" s="194"/>
      <c r="F208" s="194"/>
      <c r="G208" s="194"/>
      <c r="H208" s="195"/>
      <c r="I208" s="195"/>
      <c r="J208" s="194"/>
    </row>
    <row r="209" spans="1:10">
      <c r="A209" s="187"/>
      <c r="B209" s="194"/>
      <c r="C209" s="194"/>
      <c r="D209" s="194"/>
      <c r="E209" s="194"/>
      <c r="F209" s="194"/>
      <c r="G209" s="194"/>
      <c r="H209" s="195"/>
      <c r="I209" s="195"/>
      <c r="J209" s="194"/>
    </row>
    <row r="210" spans="1:10">
      <c r="A210" s="187"/>
      <c r="B210" s="194"/>
      <c r="C210" s="194"/>
      <c r="D210" s="194"/>
      <c r="E210" s="194"/>
      <c r="F210" s="194"/>
      <c r="G210" s="194"/>
      <c r="H210" s="195"/>
      <c r="I210" s="195"/>
      <c r="J210" s="194"/>
    </row>
    <row r="211" spans="1:10">
      <c r="A211" s="187"/>
      <c r="B211" s="194"/>
      <c r="C211" s="194"/>
      <c r="D211" s="194"/>
      <c r="E211" s="194"/>
      <c r="F211" s="194"/>
      <c r="G211" s="194"/>
      <c r="H211" s="195"/>
      <c r="I211" s="195"/>
      <c r="J211" s="194"/>
    </row>
    <row r="212" spans="1:10">
      <c r="A212" s="187"/>
      <c r="B212" s="194"/>
      <c r="C212" s="194"/>
      <c r="D212" s="194"/>
      <c r="E212" s="194"/>
      <c r="F212" s="194"/>
      <c r="G212" s="194"/>
      <c r="H212" s="195"/>
      <c r="I212" s="195"/>
      <c r="J212" s="194"/>
    </row>
    <row r="213" spans="1:10">
      <c r="A213" s="187"/>
      <c r="B213" s="194"/>
      <c r="C213" s="194"/>
      <c r="D213" s="194"/>
      <c r="E213" s="194"/>
      <c r="F213" s="194"/>
      <c r="G213" s="194"/>
      <c r="H213" s="195"/>
      <c r="I213" s="195"/>
      <c r="J213" s="194"/>
    </row>
    <row r="214" spans="1:10">
      <c r="A214" s="187"/>
      <c r="B214" s="194"/>
      <c r="C214" s="194"/>
      <c r="D214" s="194"/>
      <c r="E214" s="194"/>
      <c r="F214" s="194"/>
      <c r="G214" s="194"/>
      <c r="H214" s="195"/>
      <c r="I214" s="195"/>
      <c r="J214" s="194"/>
    </row>
    <row r="215" spans="1:10">
      <c r="A215" s="187"/>
      <c r="B215" s="194"/>
      <c r="C215" s="194"/>
      <c r="D215" s="194"/>
      <c r="E215" s="194"/>
      <c r="F215" s="194"/>
      <c r="G215" s="194"/>
      <c r="H215" s="195"/>
      <c r="I215" s="195"/>
      <c r="J215" s="194"/>
    </row>
    <row r="216" spans="1:10">
      <c r="A216" s="187"/>
      <c r="B216" s="194"/>
      <c r="C216" s="194"/>
      <c r="D216" s="194"/>
      <c r="E216" s="194"/>
      <c r="F216" s="194"/>
      <c r="G216" s="194"/>
      <c r="H216" s="195"/>
      <c r="I216" s="195"/>
      <c r="J216" s="194"/>
    </row>
    <row r="217" spans="1:10">
      <c r="A217" s="187"/>
      <c r="B217" s="194"/>
      <c r="C217" s="194"/>
      <c r="D217" s="194"/>
      <c r="E217" s="194"/>
      <c r="F217" s="194"/>
      <c r="G217" s="194"/>
      <c r="H217" s="195"/>
      <c r="I217" s="195"/>
      <c r="J217" s="194"/>
    </row>
    <row r="218" spans="1:10">
      <c r="A218" s="187"/>
      <c r="B218" s="194"/>
      <c r="C218" s="194"/>
      <c r="D218" s="194"/>
      <c r="E218" s="194"/>
      <c r="F218" s="194"/>
      <c r="G218" s="194"/>
      <c r="H218" s="195"/>
      <c r="I218" s="195"/>
      <c r="J218" s="194"/>
    </row>
    <row r="219" spans="1:10">
      <c r="A219" s="187"/>
      <c r="B219" s="194"/>
      <c r="C219" s="194"/>
      <c r="D219" s="194"/>
      <c r="E219" s="194"/>
      <c r="F219" s="194"/>
      <c r="G219" s="194"/>
      <c r="H219" s="195"/>
      <c r="I219" s="195"/>
      <c r="J219" s="194"/>
    </row>
    <row r="220" spans="1:10">
      <c r="A220" s="187"/>
      <c r="B220" s="194"/>
      <c r="C220" s="194"/>
      <c r="D220" s="194"/>
      <c r="E220" s="194"/>
      <c r="F220" s="194"/>
      <c r="G220" s="194"/>
      <c r="H220" s="195"/>
      <c r="I220" s="195"/>
      <c r="J220" s="194"/>
    </row>
    <row r="221" spans="1:10">
      <c r="A221" s="187"/>
      <c r="B221" s="194"/>
      <c r="C221" s="194"/>
      <c r="D221" s="194"/>
      <c r="E221" s="194"/>
      <c r="F221" s="194"/>
      <c r="G221" s="194"/>
      <c r="H221" s="195"/>
      <c r="I221" s="195"/>
      <c r="J221" s="194"/>
    </row>
    <row r="222" spans="1:10">
      <c r="A222" s="187"/>
      <c r="B222" s="194"/>
      <c r="C222" s="194"/>
      <c r="D222" s="194"/>
      <c r="E222" s="194"/>
      <c r="F222" s="194"/>
      <c r="G222" s="194"/>
      <c r="H222" s="195"/>
      <c r="I222" s="195"/>
      <c r="J222" s="194"/>
    </row>
    <row r="223" spans="1:10">
      <c r="A223" s="187"/>
      <c r="B223" s="194"/>
      <c r="C223" s="194"/>
      <c r="D223" s="194"/>
      <c r="E223" s="194"/>
      <c r="F223" s="194"/>
      <c r="G223" s="194"/>
      <c r="H223" s="195"/>
      <c r="I223" s="195"/>
      <c r="J223" s="194"/>
    </row>
    <row r="224" spans="1:10">
      <c r="A224" s="187"/>
      <c r="B224" s="194"/>
      <c r="C224" s="194"/>
      <c r="D224" s="194"/>
      <c r="E224" s="194"/>
      <c r="F224" s="194"/>
      <c r="G224" s="194"/>
      <c r="H224" s="195"/>
      <c r="I224" s="195"/>
      <c r="J224" s="194"/>
    </row>
    <row r="225" spans="1:10">
      <c r="A225" s="187"/>
      <c r="B225" s="194"/>
      <c r="C225" s="194"/>
      <c r="D225" s="194"/>
      <c r="E225" s="194"/>
      <c r="F225" s="194"/>
      <c r="G225" s="194"/>
      <c r="H225" s="195"/>
      <c r="I225" s="195"/>
      <c r="J225" s="194"/>
    </row>
    <row r="226" spans="1:10">
      <c r="A226" s="187"/>
      <c r="B226" s="194"/>
      <c r="C226" s="194"/>
      <c r="D226" s="194"/>
      <c r="E226" s="194"/>
      <c r="F226" s="194"/>
      <c r="G226" s="194"/>
      <c r="H226" s="195"/>
      <c r="I226" s="195"/>
      <c r="J226" s="194"/>
    </row>
    <row r="227" spans="1:10">
      <c r="A227" s="187"/>
      <c r="B227" s="194"/>
      <c r="C227" s="194"/>
      <c r="D227" s="194"/>
      <c r="E227" s="194"/>
      <c r="F227" s="194"/>
      <c r="G227" s="194"/>
      <c r="H227" s="195"/>
      <c r="I227" s="195"/>
      <c r="J227" s="194"/>
    </row>
    <row r="228" spans="1:10">
      <c r="A228" s="187"/>
      <c r="B228" s="194"/>
      <c r="C228" s="194"/>
      <c r="D228" s="194"/>
      <c r="E228" s="194"/>
      <c r="F228" s="194"/>
      <c r="G228" s="194"/>
      <c r="H228" s="195"/>
      <c r="I228" s="195"/>
      <c r="J228" s="194"/>
    </row>
    <row r="229" spans="1:10">
      <c r="A229" s="187"/>
      <c r="B229" s="194"/>
      <c r="C229" s="194"/>
      <c r="D229" s="194"/>
      <c r="E229" s="194"/>
      <c r="F229" s="194"/>
      <c r="G229" s="194"/>
      <c r="H229" s="195"/>
      <c r="I229" s="195"/>
      <c r="J229" s="194"/>
    </row>
    <row r="230" spans="1:10">
      <c r="A230" s="187"/>
      <c r="B230" s="194"/>
      <c r="C230" s="194"/>
      <c r="D230" s="194"/>
      <c r="E230" s="194"/>
      <c r="F230" s="194"/>
      <c r="G230" s="194"/>
      <c r="H230" s="195"/>
      <c r="I230" s="195"/>
      <c r="J230" s="194"/>
    </row>
    <row r="231" spans="1:10">
      <c r="A231" s="187"/>
      <c r="B231" s="194"/>
      <c r="C231" s="194"/>
      <c r="D231" s="194"/>
      <c r="E231" s="194"/>
      <c r="F231" s="194"/>
      <c r="G231" s="194"/>
      <c r="H231" s="195"/>
      <c r="I231" s="195"/>
      <c r="J231" s="194"/>
    </row>
    <row r="232" spans="1:10">
      <c r="A232" s="187"/>
      <c r="B232" s="194"/>
      <c r="C232" s="194"/>
      <c r="D232" s="194"/>
      <c r="E232" s="194"/>
      <c r="F232" s="194"/>
      <c r="G232" s="194"/>
      <c r="H232" s="195"/>
      <c r="I232" s="195"/>
      <c r="J232" s="194"/>
    </row>
    <row r="233" spans="1:10">
      <c r="A233" s="187"/>
      <c r="B233" s="194"/>
      <c r="C233" s="194"/>
      <c r="D233" s="194"/>
      <c r="E233" s="194"/>
      <c r="F233" s="194"/>
      <c r="G233" s="194"/>
      <c r="H233" s="195"/>
      <c r="I233" s="195"/>
      <c r="J233" s="194"/>
    </row>
    <row r="234" spans="1:10">
      <c r="A234" s="187"/>
      <c r="B234" s="194"/>
      <c r="C234" s="194"/>
      <c r="D234" s="194"/>
      <c r="E234" s="194"/>
      <c r="F234" s="194"/>
      <c r="G234" s="194"/>
      <c r="H234" s="195"/>
      <c r="I234" s="195"/>
      <c r="J234" s="194"/>
    </row>
    <row r="235" spans="1:10">
      <c r="A235" s="187"/>
      <c r="B235" s="194"/>
      <c r="C235" s="194"/>
      <c r="D235" s="194"/>
      <c r="E235" s="194"/>
      <c r="F235" s="194"/>
      <c r="G235" s="194"/>
      <c r="H235" s="195"/>
      <c r="I235" s="195"/>
      <c r="J235" s="194"/>
    </row>
    <row r="236" spans="1:10">
      <c r="A236" s="187"/>
      <c r="B236" s="194"/>
      <c r="C236" s="194"/>
      <c r="D236" s="194"/>
      <c r="E236" s="194"/>
      <c r="F236" s="194"/>
      <c r="G236" s="194"/>
      <c r="H236" s="195"/>
      <c r="I236" s="195"/>
      <c r="J236" s="194"/>
    </row>
    <row r="237" spans="1:10">
      <c r="A237" s="187"/>
      <c r="B237" s="194"/>
      <c r="C237" s="194"/>
      <c r="D237" s="194"/>
      <c r="E237" s="194"/>
      <c r="F237" s="194"/>
      <c r="G237" s="194"/>
      <c r="H237" s="195"/>
      <c r="I237" s="195"/>
      <c r="J237" s="194"/>
    </row>
    <row r="238" spans="1:10">
      <c r="A238" s="187"/>
      <c r="B238" s="194"/>
      <c r="C238" s="194"/>
      <c r="D238" s="194"/>
      <c r="E238" s="194"/>
      <c r="F238" s="194"/>
      <c r="G238" s="194"/>
      <c r="H238" s="195"/>
      <c r="I238" s="195"/>
      <c r="J238" s="194"/>
    </row>
    <row r="239" spans="1:10">
      <c r="A239" s="187"/>
      <c r="B239" s="194"/>
      <c r="C239" s="194"/>
      <c r="D239" s="194"/>
      <c r="E239" s="194"/>
      <c r="F239" s="194"/>
      <c r="G239" s="194"/>
      <c r="H239" s="195"/>
      <c r="I239" s="195"/>
      <c r="J239" s="194"/>
    </row>
    <row r="240" spans="1:10">
      <c r="A240" s="187"/>
      <c r="B240" s="194"/>
      <c r="C240" s="194"/>
      <c r="D240" s="194"/>
      <c r="E240" s="194"/>
      <c r="F240" s="194"/>
      <c r="G240" s="194"/>
      <c r="H240" s="195"/>
      <c r="I240" s="195"/>
      <c r="J240" s="194"/>
    </row>
    <row r="241" spans="1:10">
      <c r="A241" s="187"/>
      <c r="B241" s="194"/>
      <c r="C241" s="194"/>
      <c r="D241" s="194"/>
      <c r="E241" s="194"/>
      <c r="F241" s="194"/>
      <c r="G241" s="194"/>
      <c r="H241" s="195"/>
      <c r="I241" s="195"/>
      <c r="J241" s="194"/>
    </row>
    <row r="242" spans="1:10">
      <c r="A242" s="187"/>
      <c r="B242" s="194"/>
      <c r="C242" s="194"/>
      <c r="D242" s="194"/>
      <c r="E242" s="194"/>
      <c r="F242" s="194"/>
      <c r="G242" s="194"/>
      <c r="H242" s="195"/>
      <c r="I242" s="195"/>
      <c r="J242" s="194"/>
    </row>
    <row r="243" spans="1:10">
      <c r="A243" s="187"/>
      <c r="B243" s="194"/>
      <c r="C243" s="194"/>
      <c r="D243" s="194"/>
      <c r="E243" s="194"/>
      <c r="F243" s="194"/>
      <c r="G243" s="194"/>
      <c r="H243" s="195"/>
      <c r="I243" s="195"/>
      <c r="J243" s="194"/>
    </row>
    <row r="244" spans="1:10">
      <c r="A244" s="187"/>
      <c r="B244" s="194"/>
      <c r="C244" s="194"/>
      <c r="D244" s="194"/>
      <c r="E244" s="194"/>
      <c r="F244" s="194"/>
      <c r="G244" s="194"/>
      <c r="H244" s="195"/>
      <c r="I244" s="195"/>
      <c r="J244" s="194"/>
    </row>
    <row r="245" spans="1:10">
      <c r="A245" s="187"/>
      <c r="B245" s="194"/>
      <c r="C245" s="194"/>
      <c r="D245" s="194"/>
      <c r="E245" s="194"/>
      <c r="F245" s="194"/>
      <c r="G245" s="194"/>
      <c r="H245" s="195"/>
      <c r="I245" s="195"/>
      <c r="J245" s="194"/>
    </row>
    <row r="246" spans="1:10">
      <c r="A246" s="187"/>
      <c r="B246" s="194"/>
      <c r="C246" s="194"/>
      <c r="D246" s="194"/>
      <c r="E246" s="194"/>
      <c r="F246" s="194"/>
      <c r="G246" s="194"/>
      <c r="H246" s="195"/>
      <c r="I246" s="195"/>
      <c r="J246" s="194"/>
    </row>
    <row r="247" spans="1:10">
      <c r="A247" s="187"/>
      <c r="B247" s="194"/>
      <c r="C247" s="194"/>
      <c r="D247" s="194"/>
      <c r="E247" s="194"/>
      <c r="F247" s="194"/>
      <c r="G247" s="194"/>
      <c r="H247" s="195"/>
      <c r="I247" s="195"/>
      <c r="J247" s="194"/>
    </row>
    <row r="248" spans="1:10">
      <c r="A248" s="187"/>
      <c r="B248" s="194"/>
      <c r="C248" s="194"/>
      <c r="D248" s="194"/>
      <c r="E248" s="194"/>
      <c r="F248" s="194"/>
      <c r="G248" s="194"/>
      <c r="H248" s="195"/>
      <c r="I248" s="195"/>
      <c r="J248" s="194"/>
    </row>
    <row r="249" spans="1:10">
      <c r="A249" s="187"/>
      <c r="B249" s="194"/>
      <c r="C249" s="194"/>
      <c r="D249" s="194"/>
      <c r="E249" s="194"/>
      <c r="F249" s="194"/>
      <c r="G249" s="194"/>
      <c r="H249" s="195"/>
      <c r="I249" s="195"/>
      <c r="J249" s="194"/>
    </row>
    <row r="250" spans="2:10">
      <c r="B250" s="194"/>
      <c r="C250" s="194"/>
      <c r="D250" s="194"/>
      <c r="E250" s="194"/>
      <c r="F250" s="194"/>
      <c r="G250" s="194"/>
      <c r="J250" s="194"/>
    </row>
    <row r="251" spans="2:10">
      <c r="B251" s="194"/>
      <c r="C251" s="194"/>
      <c r="D251" s="194"/>
      <c r="E251" s="194"/>
      <c r="F251" s="194"/>
      <c r="G251" s="194"/>
      <c r="J251" s="194"/>
    </row>
    <row r="252" spans="10:10">
      <c r="J252" s="194"/>
    </row>
    <row r="253" spans="10:10">
      <c r="J253" s="194"/>
    </row>
    <row r="254" spans="10:10">
      <c r="J254" s="194"/>
    </row>
    <row r="255" spans="10:10">
      <c r="J255" s="194"/>
    </row>
    <row r="256" spans="10:10">
      <c r="J256" s="194"/>
    </row>
    <row r="257" spans="10:10">
      <c r="J257" s="194"/>
    </row>
    <row r="258" spans="10:10">
      <c r="J258" s="194"/>
    </row>
    <row r="259" spans="10:10">
      <c r="J259" s="194"/>
    </row>
    <row r="260" spans="10:10">
      <c r="J260" s="194"/>
    </row>
    <row r="261" spans="10:10">
      <c r="J261" s="194"/>
    </row>
    <row r="262" spans="10:10">
      <c r="J262" s="194"/>
    </row>
  </sheetData>
  <mergeCells count="109">
    <mergeCell ref="A1:I1"/>
    <mergeCell ref="A2:I2"/>
    <mergeCell ref="H3:I3"/>
    <mergeCell ref="A4:D4"/>
    <mergeCell ref="E4:G4"/>
    <mergeCell ref="A5:D5"/>
    <mergeCell ref="E5:G5"/>
    <mergeCell ref="A6:D6"/>
    <mergeCell ref="E6:G6"/>
    <mergeCell ref="A7:D7"/>
    <mergeCell ref="E7:G7"/>
    <mergeCell ref="A16:D16"/>
    <mergeCell ref="E16:G16"/>
    <mergeCell ref="A17:D17"/>
    <mergeCell ref="E17:G17"/>
    <mergeCell ref="A18:D18"/>
    <mergeCell ref="E18:G18"/>
    <mergeCell ref="A19:D19"/>
    <mergeCell ref="E19:G19"/>
    <mergeCell ref="A20:D20"/>
    <mergeCell ref="E20:G20"/>
    <mergeCell ref="A25:I25"/>
    <mergeCell ref="B26:G26"/>
    <mergeCell ref="B27:G27"/>
    <mergeCell ref="B28:G28"/>
    <mergeCell ref="B29:G29"/>
    <mergeCell ref="B30:G30"/>
    <mergeCell ref="B31:G31"/>
    <mergeCell ref="B32:G32"/>
    <mergeCell ref="B33:G33"/>
    <mergeCell ref="B34:G34"/>
    <mergeCell ref="B35:G35"/>
    <mergeCell ref="B36:G36"/>
    <mergeCell ref="B37:G37"/>
    <mergeCell ref="B38:G38"/>
    <mergeCell ref="B39:G39"/>
    <mergeCell ref="B40:G40"/>
    <mergeCell ref="B41:G41"/>
    <mergeCell ref="B42:G42"/>
    <mergeCell ref="B43:G43"/>
    <mergeCell ref="B44:H44"/>
    <mergeCell ref="B45:H45"/>
    <mergeCell ref="B46:H46"/>
    <mergeCell ref="B47:H47"/>
    <mergeCell ref="B48:H48"/>
    <mergeCell ref="B49:H49"/>
    <mergeCell ref="B50:H50"/>
    <mergeCell ref="B51:H51"/>
    <mergeCell ref="B52:H52"/>
    <mergeCell ref="B54:G54"/>
    <mergeCell ref="B55:D55"/>
    <mergeCell ref="B56:E56"/>
    <mergeCell ref="H56:I56"/>
    <mergeCell ref="B57:E57"/>
    <mergeCell ref="H57:I57"/>
    <mergeCell ref="B58:G58"/>
    <mergeCell ref="H58:I58"/>
    <mergeCell ref="B59:G59"/>
    <mergeCell ref="H59:I59"/>
    <mergeCell ref="B61:D61"/>
    <mergeCell ref="C62:G62"/>
    <mergeCell ref="H62:I62"/>
    <mergeCell ref="C63:F63"/>
    <mergeCell ref="H63:I63"/>
    <mergeCell ref="C64:F64"/>
    <mergeCell ref="H64:I64"/>
    <mergeCell ref="C65:F65"/>
    <mergeCell ref="H65:I65"/>
    <mergeCell ref="B67:I67"/>
    <mergeCell ref="B68:H68"/>
    <mergeCell ref="B69:H69"/>
    <mergeCell ref="B70:H70"/>
    <mergeCell ref="B71:H71"/>
    <mergeCell ref="B73:H73"/>
    <mergeCell ref="C74:H74"/>
    <mergeCell ref="C75:G75"/>
    <mergeCell ref="C76:G76"/>
    <mergeCell ref="C77:G77"/>
    <mergeCell ref="C78:G78"/>
    <mergeCell ref="C79:G79"/>
    <mergeCell ref="C80:G80"/>
    <mergeCell ref="C81:H81"/>
    <mergeCell ref="B83:H83"/>
    <mergeCell ref="C84:H84"/>
    <mergeCell ref="C85:G85"/>
    <mergeCell ref="C86:G86"/>
    <mergeCell ref="C87:H87"/>
    <mergeCell ref="C88:H88"/>
    <mergeCell ref="C89:H89"/>
    <mergeCell ref="A96:I96"/>
    <mergeCell ref="A117:I117"/>
    <mergeCell ref="B118:H118"/>
    <mergeCell ref="B119:H119"/>
    <mergeCell ref="B120:H120"/>
    <mergeCell ref="B123:H123"/>
    <mergeCell ref="B127:H127"/>
    <mergeCell ref="B131:J131"/>
    <mergeCell ref="A37:A39"/>
    <mergeCell ref="A120:A122"/>
    <mergeCell ref="A123:A126"/>
    <mergeCell ref="H36:H38"/>
    <mergeCell ref="I36:I38"/>
    <mergeCell ref="B121:H122"/>
    <mergeCell ref="B124:H125"/>
    <mergeCell ref="A98:I100"/>
    <mergeCell ref="A92:I95"/>
    <mergeCell ref="A22:I23"/>
    <mergeCell ref="A9:I11"/>
    <mergeCell ref="A13:I14"/>
  </mergeCells>
  <printOptions horizontalCentered="1"/>
  <pageMargins left="0.196850393700787" right="0.196850393700787" top="1.37795275590551" bottom="0.590551181102362" header="0.118110236220472" footer="0.118110236220472"/>
  <pageSetup paperSize="9" scale="88" orientation="portrait" horizontalDpi="300" verticalDpi="300"/>
  <headerFooter/>
  <rowBreaks count="3" manualBreakCount="3">
    <brk id="34" max="8" man="1"/>
    <brk id="53" max="8" man="1"/>
    <brk id="91" max="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G29"/>
  <sheetViews>
    <sheetView showGridLines="0" workbookViewId="0">
      <selection activeCell="D10" sqref="D10"/>
    </sheetView>
  </sheetViews>
  <sheetFormatPr defaultColWidth="8.71296296296296" defaultRowHeight="14.4" outlineLevelCol="6"/>
  <cols>
    <col min="1" max="1" width="6.71296296296296" style="56" customWidth="1"/>
    <col min="2" max="2" width="9.71296296296296" style="55" customWidth="1"/>
    <col min="3" max="3" width="13.1388888888889" style="55" customWidth="1"/>
    <col min="4" max="4" width="12.5740740740741" style="57" customWidth="1"/>
    <col min="5" max="5" width="18" style="58" customWidth="1"/>
    <col min="6" max="7" width="16" style="58" customWidth="1"/>
    <col min="8" max="8" width="8.71296296296296" style="56"/>
    <col min="9" max="9" width="14.287037037037" style="56" customWidth="1"/>
    <col min="10" max="16384" width="8.71296296296296" style="56"/>
  </cols>
  <sheetData>
    <row r="2" spans="1:7">
      <c r="A2" s="29" t="s">
        <v>128</v>
      </c>
      <c r="B2" s="29"/>
      <c r="C2" s="29"/>
      <c r="D2" s="29"/>
      <c r="E2" s="29"/>
      <c r="F2" s="29"/>
      <c r="G2" s="29"/>
    </row>
    <row r="3" spans="1:7">
      <c r="A3" s="59" t="s">
        <v>129</v>
      </c>
      <c r="B3" s="59"/>
      <c r="C3" s="59"/>
      <c r="D3" s="59"/>
      <c r="E3" s="59"/>
      <c r="F3" s="59"/>
      <c r="G3" s="59"/>
    </row>
    <row r="5" spans="1:7">
      <c r="A5" s="60" t="s">
        <v>130</v>
      </c>
      <c r="B5" s="60"/>
      <c r="C5" s="60"/>
      <c r="D5" s="60"/>
      <c r="E5" s="60"/>
      <c r="F5" s="60"/>
      <c r="G5" s="60"/>
    </row>
    <row r="6" s="55" customFormat="1" ht="50.25" customHeight="1" spans="1:7">
      <c r="A6" s="35" t="s">
        <v>24</v>
      </c>
      <c r="B6" s="35" t="s">
        <v>131</v>
      </c>
      <c r="C6" s="35" t="s">
        <v>132</v>
      </c>
      <c r="D6" s="35" t="s">
        <v>133</v>
      </c>
      <c r="E6" s="35" t="s">
        <v>134</v>
      </c>
      <c r="F6" s="35" t="s">
        <v>135</v>
      </c>
      <c r="G6" s="35" t="s">
        <v>136</v>
      </c>
    </row>
    <row r="7" spans="1:7">
      <c r="A7" s="61">
        <v>1</v>
      </c>
      <c r="B7" s="62"/>
      <c r="C7" s="61">
        <v>0</v>
      </c>
      <c r="D7" s="61">
        <v>0</v>
      </c>
      <c r="E7" s="61">
        <v>0</v>
      </c>
      <c r="F7" s="61">
        <v>0</v>
      </c>
      <c r="G7" s="61">
        <f>E7-F7</f>
        <v>0</v>
      </c>
    </row>
    <row r="8" spans="1:7">
      <c r="A8" s="61">
        <f>A7+1</f>
        <v>2</v>
      </c>
      <c r="B8" s="62"/>
      <c r="C8" s="61">
        <v>0</v>
      </c>
      <c r="D8" s="61">
        <v>0</v>
      </c>
      <c r="E8" s="61">
        <v>0</v>
      </c>
      <c r="F8" s="61">
        <v>0</v>
      </c>
      <c r="G8" s="61">
        <f t="shared" ref="G8:G26" si="0">E8-F8</f>
        <v>0</v>
      </c>
    </row>
    <row r="9" spans="1:7">
      <c r="A9" s="61">
        <f t="shared" ref="A9:A26" si="1">A8+1</f>
        <v>3</v>
      </c>
      <c r="B9" s="62"/>
      <c r="C9" s="61">
        <v>0</v>
      </c>
      <c r="D9" s="61">
        <v>0</v>
      </c>
      <c r="E9" s="61">
        <v>0</v>
      </c>
      <c r="F9" s="61">
        <v>0</v>
      </c>
      <c r="G9" s="61">
        <f t="shared" si="0"/>
        <v>0</v>
      </c>
    </row>
    <row r="10" spans="1:7">
      <c r="A10" s="61">
        <f t="shared" si="1"/>
        <v>4</v>
      </c>
      <c r="B10" s="62"/>
      <c r="C10" s="61">
        <v>0</v>
      </c>
      <c r="D10" s="61">
        <v>0</v>
      </c>
      <c r="E10" s="61">
        <v>0</v>
      </c>
      <c r="F10" s="61">
        <v>0</v>
      </c>
      <c r="G10" s="61">
        <f t="shared" si="0"/>
        <v>0</v>
      </c>
    </row>
    <row r="11" spans="1:7">
      <c r="A11" s="61">
        <f t="shared" si="1"/>
        <v>5</v>
      </c>
      <c r="B11" s="62"/>
      <c r="C11" s="61">
        <v>0</v>
      </c>
      <c r="D11" s="61">
        <v>0</v>
      </c>
      <c r="E11" s="61">
        <v>0</v>
      </c>
      <c r="F11" s="61">
        <v>0</v>
      </c>
      <c r="G11" s="61">
        <f t="shared" si="0"/>
        <v>0</v>
      </c>
    </row>
    <row r="12" spans="1:7">
      <c r="A12" s="61">
        <f t="shared" si="1"/>
        <v>6</v>
      </c>
      <c r="B12" s="62"/>
      <c r="C12" s="61">
        <v>0</v>
      </c>
      <c r="D12" s="61">
        <v>0</v>
      </c>
      <c r="E12" s="61">
        <v>0</v>
      </c>
      <c r="F12" s="61">
        <v>0</v>
      </c>
      <c r="G12" s="61">
        <f t="shared" si="0"/>
        <v>0</v>
      </c>
    </row>
    <row r="13" spans="1:7">
      <c r="A13" s="61">
        <f t="shared" si="1"/>
        <v>7</v>
      </c>
      <c r="B13" s="62"/>
      <c r="C13" s="61">
        <v>0</v>
      </c>
      <c r="D13" s="61">
        <v>0</v>
      </c>
      <c r="E13" s="61">
        <v>0</v>
      </c>
      <c r="F13" s="61">
        <v>0</v>
      </c>
      <c r="G13" s="61">
        <f t="shared" si="0"/>
        <v>0</v>
      </c>
    </row>
    <row r="14" spans="1:7">
      <c r="A14" s="61">
        <f t="shared" si="1"/>
        <v>8</v>
      </c>
      <c r="B14" s="62"/>
      <c r="C14" s="61">
        <v>0</v>
      </c>
      <c r="D14" s="61">
        <v>0</v>
      </c>
      <c r="E14" s="61">
        <v>0</v>
      </c>
      <c r="F14" s="61">
        <v>0</v>
      </c>
      <c r="G14" s="61">
        <f t="shared" si="0"/>
        <v>0</v>
      </c>
    </row>
    <row r="15" spans="1:7">
      <c r="A15" s="61">
        <f t="shared" si="1"/>
        <v>9</v>
      </c>
      <c r="B15" s="62"/>
      <c r="C15" s="61">
        <v>0</v>
      </c>
      <c r="D15" s="61">
        <v>0</v>
      </c>
      <c r="E15" s="61">
        <v>0</v>
      </c>
      <c r="F15" s="61">
        <v>0</v>
      </c>
      <c r="G15" s="61">
        <f t="shared" si="0"/>
        <v>0</v>
      </c>
    </row>
    <row r="16" spans="1:7">
      <c r="A16" s="61">
        <f t="shared" si="1"/>
        <v>10</v>
      </c>
      <c r="B16" s="62"/>
      <c r="C16" s="61">
        <v>0</v>
      </c>
      <c r="D16" s="61">
        <v>0</v>
      </c>
      <c r="E16" s="61">
        <v>0</v>
      </c>
      <c r="F16" s="61">
        <v>0</v>
      </c>
      <c r="G16" s="61">
        <f t="shared" si="0"/>
        <v>0</v>
      </c>
    </row>
    <row r="17" spans="1:7">
      <c r="A17" s="61">
        <f t="shared" si="1"/>
        <v>11</v>
      </c>
      <c r="B17" s="62"/>
      <c r="C17" s="61">
        <v>0</v>
      </c>
      <c r="D17" s="61">
        <v>0</v>
      </c>
      <c r="E17" s="61">
        <v>0</v>
      </c>
      <c r="F17" s="61">
        <v>0</v>
      </c>
      <c r="G17" s="61">
        <f t="shared" si="0"/>
        <v>0</v>
      </c>
    </row>
    <row r="18" spans="1:7">
      <c r="A18" s="61">
        <f t="shared" si="1"/>
        <v>12</v>
      </c>
      <c r="B18" s="62"/>
      <c r="C18" s="61">
        <v>0</v>
      </c>
      <c r="D18" s="61">
        <v>0</v>
      </c>
      <c r="E18" s="61">
        <v>0</v>
      </c>
      <c r="F18" s="61">
        <v>0</v>
      </c>
      <c r="G18" s="61">
        <f t="shared" si="0"/>
        <v>0</v>
      </c>
    </row>
    <row r="19" spans="1:7">
      <c r="A19" s="61">
        <f t="shared" si="1"/>
        <v>13</v>
      </c>
      <c r="B19" s="62"/>
      <c r="C19" s="61">
        <v>0</v>
      </c>
      <c r="D19" s="61">
        <v>0</v>
      </c>
      <c r="E19" s="61">
        <v>0</v>
      </c>
      <c r="F19" s="61">
        <v>0</v>
      </c>
      <c r="G19" s="61">
        <f t="shared" si="0"/>
        <v>0</v>
      </c>
    </row>
    <row r="20" spans="1:7">
      <c r="A20" s="61">
        <f t="shared" si="1"/>
        <v>14</v>
      </c>
      <c r="B20" s="62"/>
      <c r="C20" s="61">
        <v>0</v>
      </c>
      <c r="D20" s="61">
        <v>0</v>
      </c>
      <c r="E20" s="61">
        <v>0</v>
      </c>
      <c r="F20" s="61">
        <v>0</v>
      </c>
      <c r="G20" s="61">
        <f t="shared" si="0"/>
        <v>0</v>
      </c>
    </row>
    <row r="21" spans="1:7">
      <c r="A21" s="61">
        <f t="shared" si="1"/>
        <v>15</v>
      </c>
      <c r="B21" s="62"/>
      <c r="C21" s="61">
        <v>0</v>
      </c>
      <c r="D21" s="61">
        <v>0</v>
      </c>
      <c r="E21" s="61">
        <v>0</v>
      </c>
      <c r="F21" s="61">
        <v>0</v>
      </c>
      <c r="G21" s="61">
        <f t="shared" si="0"/>
        <v>0</v>
      </c>
    </row>
    <row r="22" spans="1:7">
      <c r="A22" s="61">
        <f t="shared" si="1"/>
        <v>16</v>
      </c>
      <c r="B22" s="62"/>
      <c r="C22" s="61">
        <v>0</v>
      </c>
      <c r="D22" s="61">
        <v>0</v>
      </c>
      <c r="E22" s="61">
        <v>0</v>
      </c>
      <c r="F22" s="61">
        <v>0</v>
      </c>
      <c r="G22" s="61">
        <f t="shared" si="0"/>
        <v>0</v>
      </c>
    </row>
    <row r="23" spans="1:7">
      <c r="A23" s="61">
        <f t="shared" si="1"/>
        <v>17</v>
      </c>
      <c r="B23" s="62"/>
      <c r="C23" s="61">
        <v>0</v>
      </c>
      <c r="D23" s="61">
        <v>0</v>
      </c>
      <c r="E23" s="61">
        <v>0</v>
      </c>
      <c r="F23" s="61">
        <v>0</v>
      </c>
      <c r="G23" s="61">
        <f t="shared" si="0"/>
        <v>0</v>
      </c>
    </row>
    <row r="24" spans="1:7">
      <c r="A24" s="61">
        <f t="shared" si="1"/>
        <v>18</v>
      </c>
      <c r="B24" s="62"/>
      <c r="C24" s="61">
        <v>0</v>
      </c>
      <c r="D24" s="61">
        <v>0</v>
      </c>
      <c r="E24" s="61">
        <v>0</v>
      </c>
      <c r="F24" s="61">
        <v>0</v>
      </c>
      <c r="G24" s="61">
        <f t="shared" si="0"/>
        <v>0</v>
      </c>
    </row>
    <row r="25" spans="1:7">
      <c r="A25" s="61">
        <f t="shared" si="1"/>
        <v>19</v>
      </c>
      <c r="B25" s="62"/>
      <c r="C25" s="61">
        <v>0</v>
      </c>
      <c r="D25" s="61">
        <v>0</v>
      </c>
      <c r="E25" s="61">
        <v>0</v>
      </c>
      <c r="F25" s="61">
        <v>0</v>
      </c>
      <c r="G25" s="61">
        <f t="shared" si="0"/>
        <v>0</v>
      </c>
    </row>
    <row r="26" spans="1:7">
      <c r="A26" s="61">
        <f t="shared" si="1"/>
        <v>20</v>
      </c>
      <c r="B26" s="62"/>
      <c r="C26" s="61">
        <v>0</v>
      </c>
      <c r="D26" s="61">
        <v>0</v>
      </c>
      <c r="E26" s="61">
        <v>0</v>
      </c>
      <c r="F26" s="61">
        <v>0</v>
      </c>
      <c r="G26" s="61">
        <f t="shared" si="0"/>
        <v>0</v>
      </c>
    </row>
    <row r="27" spans="1:7">
      <c r="A27" s="61"/>
      <c r="B27" s="63"/>
      <c r="C27" s="64"/>
      <c r="D27" s="64"/>
      <c r="E27" s="64"/>
      <c r="F27" s="64"/>
      <c r="G27" s="64"/>
    </row>
    <row r="28" ht="15.15" spans="1:7">
      <c r="A28" s="35" t="s">
        <v>137</v>
      </c>
      <c r="B28" s="63"/>
      <c r="C28" s="65">
        <f>SUM(C7:C26)</f>
        <v>0</v>
      </c>
      <c r="D28" s="65">
        <f>SUM(D7:D26)</f>
        <v>0</v>
      </c>
      <c r="E28" s="65">
        <f>SUM(E7:E26)</f>
        <v>0</v>
      </c>
      <c r="F28" s="65">
        <f>SUM(F7:F26)</f>
        <v>0</v>
      </c>
      <c r="G28" s="65">
        <f>SUM(G7:G26)</f>
        <v>0</v>
      </c>
    </row>
    <row r="29" ht="15.15" spans="1:7">
      <c r="A29" s="63"/>
      <c r="B29" s="66"/>
      <c r="C29" s="67"/>
      <c r="D29" s="68"/>
      <c r="E29" s="69"/>
      <c r="F29" s="69"/>
      <c r="G29" s="69"/>
    </row>
  </sheetData>
  <mergeCells count="3">
    <mergeCell ref="A2:G2"/>
    <mergeCell ref="A3:G3"/>
    <mergeCell ref="A5:G5"/>
  </mergeCells>
  <conditionalFormatting sqref="B7:B26">
    <cfRule type="duplicateValues" dxfId="0" priority="5"/>
  </conditionalFormatting>
  <conditionalFormatting sqref="B27:B28">
    <cfRule type="duplicateValues" dxfId="0" priority="4"/>
  </conditionalFormatting>
  <printOptions horizontalCentered="1"/>
  <pageMargins left="0.196850393700787" right="0.196850393700787" top="0.748031496062992" bottom="0.748031496062992" header="0.31496062992126" footer="0.31496062992126"/>
  <pageSetup paperSize="9" scale="6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194"/>
  <sheetViews>
    <sheetView showGridLines="0" workbookViewId="0">
      <selection activeCell="L18" sqref="L18"/>
    </sheetView>
  </sheetViews>
  <sheetFormatPr defaultColWidth="8.71296296296296" defaultRowHeight="14.4" outlineLevelCol="7"/>
  <cols>
    <col min="1" max="1" width="12.4259259259259" style="26" customWidth="1"/>
    <col min="2" max="2" width="20.4259259259259" style="26" customWidth="1"/>
    <col min="3" max="3" width="16.712962962963" style="27" customWidth="1"/>
    <col min="4" max="4" width="17.287037037037" style="27" customWidth="1"/>
    <col min="5" max="5" width="20.8611111111111" style="28" customWidth="1"/>
    <col min="6" max="7" width="8.71296296296296" style="26"/>
    <col min="8" max="8" width="9.42592592592593" style="26" customWidth="1"/>
    <col min="9" max="16384" width="8.71296296296296" style="26"/>
  </cols>
  <sheetData>
    <row r="2" spans="1:5">
      <c r="A2" s="29" t="s">
        <v>128</v>
      </c>
      <c r="B2" s="29"/>
      <c r="C2" s="29"/>
      <c r="D2" s="29"/>
      <c r="E2" s="29"/>
    </row>
    <row r="3" spans="1:5">
      <c r="A3" s="29"/>
      <c r="B3" s="29"/>
      <c r="C3" s="29"/>
      <c r="D3" s="29"/>
      <c r="E3" s="29"/>
    </row>
    <row r="4" spans="1:1">
      <c r="A4" s="30" t="s">
        <v>138</v>
      </c>
    </row>
    <row r="5" ht="29.45" customHeight="1" spans="1:5">
      <c r="A5" s="31" t="s">
        <v>139</v>
      </c>
      <c r="B5" s="31"/>
      <c r="C5" s="31"/>
      <c r="D5" s="31"/>
      <c r="E5" s="31"/>
    </row>
    <row r="6" spans="1:1">
      <c r="A6" s="30"/>
    </row>
    <row r="7" ht="43.2" spans="1:5">
      <c r="A7" s="32" t="s">
        <v>24</v>
      </c>
      <c r="B7" s="33" t="s">
        <v>140</v>
      </c>
      <c r="C7" s="34" t="s">
        <v>132</v>
      </c>
      <c r="D7" s="34" t="s">
        <v>133</v>
      </c>
      <c r="E7" s="35" t="s">
        <v>141</v>
      </c>
    </row>
    <row r="8" spans="1:5">
      <c r="A8" s="36">
        <v>1</v>
      </c>
      <c r="B8" s="37"/>
      <c r="C8" s="38">
        <v>0</v>
      </c>
      <c r="D8" s="39">
        <v>0</v>
      </c>
      <c r="E8" s="40">
        <f>C8*7800</f>
        <v>0</v>
      </c>
    </row>
    <row r="9" spans="1:5">
      <c r="A9" s="36">
        <f>+A8+1</f>
        <v>2</v>
      </c>
      <c r="B9" s="37"/>
      <c r="C9" s="41"/>
      <c r="D9" s="42"/>
      <c r="E9" s="43"/>
    </row>
    <row r="10" spans="1:5">
      <c r="A10" s="36">
        <f t="shared" ref="A10:A15" si="0">+A9+1</f>
        <v>3</v>
      </c>
      <c r="B10" s="37"/>
      <c r="C10" s="41"/>
      <c r="D10" s="42"/>
      <c r="E10" s="43"/>
    </row>
    <row r="11" spans="1:5">
      <c r="A11" s="36">
        <f t="shared" si="0"/>
        <v>4</v>
      </c>
      <c r="B11" s="37"/>
      <c r="C11" s="41"/>
      <c r="D11" s="42"/>
      <c r="E11" s="43"/>
    </row>
    <row r="12" spans="1:5">
      <c r="A12" s="36">
        <f t="shared" si="0"/>
        <v>5</v>
      </c>
      <c r="B12" s="37"/>
      <c r="C12" s="41"/>
      <c r="D12" s="42"/>
      <c r="E12" s="43"/>
    </row>
    <row r="13" spans="1:5">
      <c r="A13" s="36">
        <f t="shared" si="0"/>
        <v>6</v>
      </c>
      <c r="B13" s="37"/>
      <c r="C13" s="41"/>
      <c r="D13" s="42"/>
      <c r="E13" s="43"/>
    </row>
    <row r="14" spans="1:5">
      <c r="A14" s="36">
        <f t="shared" si="0"/>
        <v>7</v>
      </c>
      <c r="B14" s="37"/>
      <c r="C14" s="41"/>
      <c r="D14" s="42"/>
      <c r="E14" s="43"/>
    </row>
    <row r="15" spans="1:5">
      <c r="A15" s="36">
        <f t="shared" si="0"/>
        <v>8</v>
      </c>
      <c r="B15" s="37"/>
      <c r="C15" s="41">
        <v>0</v>
      </c>
      <c r="D15" s="42">
        <v>0</v>
      </c>
      <c r="E15" s="43">
        <f>C15*6800</f>
        <v>0</v>
      </c>
    </row>
    <row r="16" ht="15.15" spans="1:5">
      <c r="A16" s="44" t="s">
        <v>137</v>
      </c>
      <c r="B16" s="44"/>
      <c r="C16" s="45">
        <f>SUM(C8:C15)</f>
        <v>0</v>
      </c>
      <c r="D16" s="46">
        <f>SUM(D8:D15)</f>
        <v>0</v>
      </c>
      <c r="E16" s="45">
        <f>SUM(E8:E15)</f>
        <v>0</v>
      </c>
    </row>
    <row r="17" ht="15.15" spans="1:5">
      <c r="A17" s="47"/>
      <c r="B17" s="47"/>
      <c r="C17" s="48"/>
      <c r="D17" s="48"/>
      <c r="E17" s="49"/>
    </row>
    <row r="18" spans="1:5">
      <c r="A18" s="50" t="s">
        <v>142</v>
      </c>
      <c r="B18" s="50"/>
      <c r="C18" s="50"/>
      <c r="D18" s="50"/>
      <c r="E18" s="50"/>
    </row>
    <row r="19" spans="1:5">
      <c r="A19" s="50"/>
      <c r="B19" s="50"/>
      <c r="C19" s="50"/>
      <c r="D19" s="50"/>
      <c r="E19" s="50"/>
    </row>
    <row r="20" spans="1:5">
      <c r="A20" s="50"/>
      <c r="B20" s="50"/>
      <c r="C20" s="50"/>
      <c r="D20" s="50"/>
      <c r="E20" s="50"/>
    </row>
    <row r="22" spans="1:5">
      <c r="A22" s="51" t="s">
        <v>143</v>
      </c>
      <c r="B22" s="51"/>
      <c r="C22" s="51"/>
      <c r="D22" s="51"/>
      <c r="E22" s="51"/>
    </row>
    <row r="23" spans="1:5">
      <c r="A23" s="51"/>
      <c r="B23" s="51"/>
      <c r="C23" s="51"/>
      <c r="D23" s="51"/>
      <c r="E23" s="51"/>
    </row>
    <row r="24" spans="1:5">
      <c r="A24" s="51"/>
      <c r="B24" s="51"/>
      <c r="C24" s="51"/>
      <c r="D24" s="51"/>
      <c r="E24" s="51"/>
    </row>
    <row r="25" spans="1:5">
      <c r="A25" s="51"/>
      <c r="B25" s="51"/>
      <c r="C25" s="51"/>
      <c r="D25" s="51"/>
      <c r="E25" s="51"/>
    </row>
    <row r="27" s="25" customFormat="1" spans="1:4">
      <c r="A27" s="52"/>
      <c r="B27" s="53"/>
      <c r="D27" s="26" t="s">
        <v>106</v>
      </c>
    </row>
    <row r="28" s="25" customFormat="1" spans="1:4">
      <c r="A28" s="52"/>
      <c r="B28" s="53"/>
      <c r="D28" s="26"/>
    </row>
    <row r="29" s="25" customFormat="1" spans="1:4">
      <c r="A29" s="52"/>
      <c r="B29" s="53"/>
      <c r="D29" s="26" t="s">
        <v>144</v>
      </c>
    </row>
    <row r="30" s="25" customFormat="1" spans="1:8">
      <c r="A30" s="52"/>
      <c r="B30" s="53"/>
      <c r="D30" s="26" t="s">
        <v>108</v>
      </c>
      <c r="H30" s="54"/>
    </row>
    <row r="31" s="25" customFormat="1" spans="1:8">
      <c r="A31" s="52"/>
      <c r="B31" s="53"/>
      <c r="D31" s="26"/>
      <c r="H31" s="54"/>
    </row>
    <row r="32" s="25" customFormat="1" spans="1:8">
      <c r="A32" s="52"/>
      <c r="B32" s="53"/>
      <c r="H32" s="54"/>
    </row>
    <row r="33" s="25" customFormat="1" spans="1:4">
      <c r="A33" s="52"/>
      <c r="B33" s="53"/>
      <c r="D33" s="26" t="s">
        <v>109</v>
      </c>
    </row>
    <row r="34" s="25" customFormat="1" spans="1:4">
      <c r="A34" s="52"/>
      <c r="B34" s="53"/>
      <c r="D34" s="26" t="s">
        <v>145</v>
      </c>
    </row>
    <row r="35" s="25" customFormat="1" spans="1:4">
      <c r="A35" s="52"/>
      <c r="B35" s="53"/>
      <c r="D35" s="26" t="s">
        <v>111</v>
      </c>
    </row>
    <row r="36" s="25" customFormat="1" spans="1:4">
      <c r="A36" s="52"/>
      <c r="B36" s="53"/>
      <c r="D36" s="26" t="s">
        <v>112</v>
      </c>
    </row>
    <row r="37" s="25" customFormat="1" spans="1:4">
      <c r="A37" s="52"/>
      <c r="B37" s="53"/>
      <c r="D37" s="26" t="s">
        <v>113</v>
      </c>
    </row>
    <row r="38" s="25" customFormat="1" spans="1:4">
      <c r="A38" s="52"/>
      <c r="B38" s="53"/>
      <c r="D38" s="26" t="s">
        <v>114</v>
      </c>
    </row>
    <row r="39" s="25" customFormat="1" spans="1:4">
      <c r="A39" s="52"/>
      <c r="B39" s="53"/>
      <c r="D39" s="26" t="s">
        <v>115</v>
      </c>
    </row>
    <row r="40" s="25" customFormat="1" spans="1:4">
      <c r="A40" s="52"/>
      <c r="B40" s="53"/>
      <c r="D40" s="26" t="s">
        <v>116</v>
      </c>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ht="14.45" customHeight="1" spans="7:7">
      <c r="G132"/>
    </row>
    <row r="194" spans="8:8">
      <c r="H194" s="30"/>
    </row>
  </sheetData>
  <mergeCells count="5">
    <mergeCell ref="A2:E2"/>
    <mergeCell ref="A5:E5"/>
    <mergeCell ref="A16:B16"/>
    <mergeCell ref="A22:E25"/>
    <mergeCell ref="A18:E20"/>
  </mergeCells>
  <printOptions horizontalCentered="1"/>
  <pageMargins left="0.118110236220472" right="0.118110236220472" top="0.984251968503937" bottom="0.236220472440945" header="0.31496062992126" footer="0.3149606299212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2"/>
  <sheetViews>
    <sheetView workbookViewId="0">
      <selection activeCell="E15" sqref="E15"/>
    </sheetView>
  </sheetViews>
  <sheetFormatPr defaultColWidth="8.86111111111111" defaultRowHeight="14.4"/>
  <cols>
    <col min="1" max="1" width="33.5740740740741" style="9" customWidth="1"/>
    <col min="2" max="2" width="15.1388888888889" style="10" customWidth="1"/>
    <col min="3" max="3" width="1.42592592592593" style="9" customWidth="1"/>
    <col min="4" max="4" width="37.5740740740741" style="9" customWidth="1"/>
    <col min="5" max="5" width="15.1388888888889" style="10" customWidth="1"/>
    <col min="6" max="6" width="1.42592592592593" style="9" customWidth="1"/>
    <col min="7" max="7" width="36.287037037037" style="9" customWidth="1"/>
    <col min="8" max="8" width="12.1388888888889" style="10" customWidth="1"/>
    <col min="9" max="9" width="1.71296296296296" style="9" customWidth="1"/>
    <col min="10" max="10" width="33.5740740740741" style="9" customWidth="1"/>
    <col min="11" max="11" width="15.1388888888889" style="10" customWidth="1"/>
    <col min="12" max="12" width="1.28703703703704" style="9" customWidth="1"/>
    <col min="13" max="13" width="33.5740740740741" style="9" customWidth="1"/>
    <col min="14" max="14" width="15.1388888888889" style="10" customWidth="1"/>
    <col min="15" max="16384" width="8.86111111111111" style="9"/>
  </cols>
  <sheetData>
    <row r="1" spans="1:14">
      <c r="A1" s="11" t="s">
        <v>146</v>
      </c>
      <c r="B1" s="12"/>
      <c r="C1" s="13"/>
      <c r="D1" s="11" t="s">
        <v>147</v>
      </c>
      <c r="E1" s="12"/>
      <c r="F1" s="13"/>
      <c r="G1" s="11" t="s">
        <v>148</v>
      </c>
      <c r="H1" s="12"/>
      <c r="I1" s="13"/>
      <c r="J1" s="12" t="s">
        <v>149</v>
      </c>
      <c r="K1" s="12"/>
      <c r="L1" s="13"/>
      <c r="M1" s="11" t="s">
        <v>150</v>
      </c>
      <c r="N1" s="11"/>
    </row>
    <row r="2" spans="1:14">
      <c r="A2" s="9" t="s">
        <v>151</v>
      </c>
      <c r="B2" s="14">
        <v>0</v>
      </c>
      <c r="D2" s="9" t="s">
        <v>151</v>
      </c>
      <c r="E2" s="15">
        <v>0</v>
      </c>
      <c r="G2" s="9" t="s">
        <v>151</v>
      </c>
      <c r="H2" s="16">
        <v>0</v>
      </c>
      <c r="J2" s="9" t="s">
        <v>151</v>
      </c>
      <c r="K2" s="17">
        <v>0</v>
      </c>
      <c r="M2" s="9" t="s">
        <v>151</v>
      </c>
      <c r="N2" s="10">
        <v>0</v>
      </c>
    </row>
    <row r="4" spans="4:14">
      <c r="D4" s="9" t="s">
        <v>152</v>
      </c>
      <c r="E4" s="17">
        <v>0</v>
      </c>
      <c r="G4" s="9" t="s">
        <v>153</v>
      </c>
      <c r="H4" s="17">
        <v>0</v>
      </c>
      <c r="J4" s="9" t="s">
        <v>154</v>
      </c>
      <c r="K4" s="17">
        <v>0</v>
      </c>
      <c r="M4" s="24" t="s">
        <v>155</v>
      </c>
      <c r="N4" s="16">
        <v>0</v>
      </c>
    </row>
    <row r="5" spans="5:14">
      <c r="E5" s="17"/>
      <c r="H5" s="17"/>
      <c r="J5" s="9" t="s">
        <v>156</v>
      </c>
      <c r="K5" s="17">
        <v>0</v>
      </c>
      <c r="N5" s="17"/>
    </row>
    <row r="6" spans="4:14">
      <c r="D6" s="9" t="s">
        <v>157</v>
      </c>
      <c r="E6" s="17">
        <v>0</v>
      </c>
      <c r="H6" s="17"/>
      <c r="K6" s="17"/>
      <c r="N6" s="17"/>
    </row>
    <row r="7" spans="4:14">
      <c r="D7" s="9" t="s">
        <v>158</v>
      </c>
      <c r="E7" s="17">
        <v>0</v>
      </c>
      <c r="H7" s="17"/>
      <c r="K7" s="17"/>
      <c r="N7" s="17"/>
    </row>
    <row r="8" spans="4:14">
      <c r="D8" s="9" t="s">
        <v>159</v>
      </c>
      <c r="E8" s="17">
        <v>0</v>
      </c>
      <c r="H8" s="17"/>
      <c r="K8" s="17"/>
      <c r="N8" s="17"/>
    </row>
    <row r="9" spans="4:14">
      <c r="D9" s="9" t="s">
        <v>160</v>
      </c>
      <c r="E9" s="17">
        <v>0</v>
      </c>
      <c r="H9" s="17"/>
      <c r="K9" s="17"/>
      <c r="N9" s="17"/>
    </row>
    <row r="10" spans="4:14">
      <c r="D10" s="9" t="s">
        <v>161</v>
      </c>
      <c r="E10" s="17">
        <v>0</v>
      </c>
      <c r="H10" s="17"/>
      <c r="K10" s="17"/>
      <c r="N10" s="17"/>
    </row>
    <row r="11" spans="4:14">
      <c r="D11" s="9" t="s">
        <v>162</v>
      </c>
      <c r="E11" s="17">
        <v>0</v>
      </c>
      <c r="H11" s="17"/>
      <c r="K11" s="17"/>
      <c r="N11" s="17"/>
    </row>
    <row r="13" spans="2:14">
      <c r="B13" s="18">
        <f>SUM(B2:B12)</f>
        <v>0</v>
      </c>
      <c r="E13" s="18">
        <f>SUM(E2:E12)</f>
        <v>0</v>
      </c>
      <c r="H13" s="18">
        <f>SUM(H2:H12)</f>
        <v>0</v>
      </c>
      <c r="K13" s="18">
        <f>SUM(K2:K12)</f>
        <v>0</v>
      </c>
      <c r="N13" s="18">
        <f>SUM(N2:N12)</f>
        <v>0</v>
      </c>
    </row>
    <row r="20" spans="7:7">
      <c r="G20" s="19"/>
    </row>
    <row r="21" spans="7:7">
      <c r="G21" s="19"/>
    </row>
    <row r="22" spans="7:7">
      <c r="G22" s="19"/>
    </row>
    <row r="23" spans="7:7">
      <c r="G23" s="19"/>
    </row>
    <row r="24" spans="7:7">
      <c r="G24" s="19"/>
    </row>
    <row r="25" spans="7:7">
      <c r="G25" s="19"/>
    </row>
    <row r="26" spans="7:7">
      <c r="G26" s="19"/>
    </row>
    <row r="27" spans="7:7">
      <c r="G27" s="19"/>
    </row>
    <row r="28" spans="7:7">
      <c r="G28" s="19"/>
    </row>
    <row r="29" spans="4:7">
      <c r="D29" s="20"/>
      <c r="E29" s="21"/>
      <c r="G29" s="22"/>
    </row>
    <row r="30" spans="7:7">
      <c r="G30" s="19"/>
    </row>
    <row r="31" spans="7:7">
      <c r="G31" s="23"/>
    </row>
    <row r="32" spans="7:7">
      <c r="G32" s="19"/>
    </row>
  </sheetData>
  <mergeCells count="5">
    <mergeCell ref="A1:B1"/>
    <mergeCell ref="D1:E1"/>
    <mergeCell ref="G1:H1"/>
    <mergeCell ref="J1:K1"/>
    <mergeCell ref="M1:N1"/>
  </mergeCells>
  <pageMargins left="0.7" right="0.7" top="0.75" bottom="0.75" header="0.3" footer="0.3"/>
  <pageSetup paperSize="1" orientation="portrait" horizontalDpi="3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workbookViewId="0">
      <selection activeCell="E15" sqref="E15"/>
    </sheetView>
  </sheetViews>
  <sheetFormatPr defaultColWidth="8.88888888888889" defaultRowHeight="14.4"/>
  <cols>
    <col min="3" max="3" width="19.3333333333333" customWidth="1"/>
    <col min="4" max="4" width="15.3333333333333" customWidth="1"/>
    <col min="5" max="5" width="17" customWidth="1"/>
    <col min="6" max="6" width="18.1111111111111" customWidth="1"/>
    <col min="7" max="7" width="15.5555555555556" customWidth="1"/>
    <col min="8" max="8" width="13.7777777777778"/>
  </cols>
  <sheetData>
    <row r="1" ht="15.6" spans="1:11">
      <c r="A1" s="1"/>
      <c r="B1" s="1"/>
      <c r="C1" s="1"/>
      <c r="D1" s="1"/>
      <c r="E1" s="1"/>
      <c r="F1" s="1"/>
      <c r="G1" s="1"/>
      <c r="H1" s="1"/>
      <c r="I1" s="1"/>
      <c r="J1" s="1"/>
      <c r="K1" s="1"/>
    </row>
    <row r="2" ht="31.2" spans="1:11">
      <c r="A2" s="1"/>
      <c r="B2" s="2" t="s">
        <v>163</v>
      </c>
      <c r="C2" s="3" t="s">
        <v>164</v>
      </c>
      <c r="D2" s="3" t="s">
        <v>165</v>
      </c>
      <c r="E2" s="3" t="s">
        <v>166</v>
      </c>
      <c r="F2" s="3" t="s">
        <v>137</v>
      </c>
      <c r="G2" s="4" t="s">
        <v>167</v>
      </c>
      <c r="H2" s="5"/>
      <c r="I2" s="5"/>
      <c r="J2" s="1"/>
      <c r="K2" s="1"/>
    </row>
    <row r="3" ht="15.6" spans="1:11">
      <c r="A3" s="1"/>
      <c r="B3" s="1" t="s">
        <v>168</v>
      </c>
      <c r="C3" s="5">
        <v>44672895.08</v>
      </c>
      <c r="D3" s="5">
        <v>25744672</v>
      </c>
      <c r="E3" s="5">
        <v>21373100</v>
      </c>
      <c r="F3" s="5">
        <f t="shared" ref="F3:F9" si="0">SUM(C3:E3)</f>
        <v>91790667.08</v>
      </c>
      <c r="G3" s="5">
        <f>34846309+22760145+33997528</f>
        <v>91603982</v>
      </c>
      <c r="H3" s="5">
        <f t="shared" ref="H3:H9" si="1">F3-G3</f>
        <v>186685.079999998</v>
      </c>
      <c r="I3" s="5"/>
      <c r="J3" s="1"/>
      <c r="K3" s="1"/>
    </row>
    <row r="4" ht="15.6" spans="1:11">
      <c r="A4" s="1"/>
      <c r="B4" s="1" t="s">
        <v>169</v>
      </c>
      <c r="C4" s="5">
        <v>33641886.94</v>
      </c>
      <c r="D4" s="5">
        <v>33910815</v>
      </c>
      <c r="E4" s="5">
        <v>171673</v>
      </c>
      <c r="F4" s="5">
        <f t="shared" si="0"/>
        <v>67724374.94</v>
      </c>
      <c r="G4" s="5">
        <v>67710675</v>
      </c>
      <c r="H4" s="5">
        <f t="shared" si="1"/>
        <v>13699.9399999976</v>
      </c>
      <c r="I4" s="5"/>
      <c r="J4" s="1"/>
      <c r="K4" s="1"/>
    </row>
    <row r="5" ht="15.6" spans="1:11">
      <c r="A5" s="1"/>
      <c r="B5" s="1" t="s">
        <v>170</v>
      </c>
      <c r="C5" s="5">
        <v>51697730</v>
      </c>
      <c r="D5" s="5">
        <v>97870966</v>
      </c>
      <c r="E5" s="5">
        <v>143094</v>
      </c>
      <c r="F5" s="5">
        <f t="shared" si="0"/>
        <v>149711790</v>
      </c>
      <c r="G5" s="5">
        <v>149622344</v>
      </c>
      <c r="H5" s="5">
        <f t="shared" si="1"/>
        <v>89446</v>
      </c>
      <c r="I5" s="5"/>
      <c r="J5" s="1"/>
      <c r="K5" s="1"/>
    </row>
    <row r="6" ht="15.6" spans="1:11">
      <c r="A6" s="1"/>
      <c r="B6" s="1" t="s">
        <v>171</v>
      </c>
      <c r="C6" s="5">
        <v>101157273</v>
      </c>
      <c r="D6" s="5">
        <v>91379148</v>
      </c>
      <c r="E6" s="5">
        <v>872000</v>
      </c>
      <c r="F6" s="5">
        <f t="shared" si="0"/>
        <v>193408421</v>
      </c>
      <c r="G6" s="5">
        <v>199534421</v>
      </c>
      <c r="H6" s="5">
        <f t="shared" si="1"/>
        <v>-6126000</v>
      </c>
      <c r="I6" s="5"/>
      <c r="J6" s="1"/>
      <c r="K6" s="1"/>
    </row>
    <row r="7" ht="15.6" spans="1:11">
      <c r="A7" s="1"/>
      <c r="B7" s="1" t="s">
        <v>172</v>
      </c>
      <c r="C7" s="5">
        <v>34083965</v>
      </c>
      <c r="D7" s="5">
        <v>24243861</v>
      </c>
      <c r="E7" s="5">
        <v>174400</v>
      </c>
      <c r="F7" s="5">
        <f t="shared" si="0"/>
        <v>58502226</v>
      </c>
      <c r="G7" s="5">
        <v>58420844.4</v>
      </c>
      <c r="H7" s="5">
        <f t="shared" si="1"/>
        <v>81381.6000000015</v>
      </c>
      <c r="I7" s="5"/>
      <c r="J7" s="1"/>
      <c r="K7" s="1"/>
    </row>
    <row r="8" ht="15.6" spans="1:11">
      <c r="A8" s="1"/>
      <c r="B8" s="1" t="s">
        <v>173</v>
      </c>
      <c r="C8" s="5">
        <v>35246461</v>
      </c>
      <c r="D8" s="5">
        <v>15531276</v>
      </c>
      <c r="E8" s="5">
        <v>17000</v>
      </c>
      <c r="F8" s="5">
        <f t="shared" si="0"/>
        <v>50794737</v>
      </c>
      <c r="G8" s="5">
        <v>50801447</v>
      </c>
      <c r="H8" s="5">
        <f t="shared" si="1"/>
        <v>-6710</v>
      </c>
      <c r="I8" s="5"/>
      <c r="J8" s="1"/>
      <c r="K8" s="1"/>
    </row>
    <row r="9" ht="15.6" spans="1:11">
      <c r="A9" s="1"/>
      <c r="B9" s="1" t="s">
        <v>174</v>
      </c>
      <c r="C9" s="5">
        <v>3178032</v>
      </c>
      <c r="D9" s="5">
        <v>8609311</v>
      </c>
      <c r="E9" s="5">
        <v>120000</v>
      </c>
      <c r="F9" s="5">
        <f t="shared" si="0"/>
        <v>11907343</v>
      </c>
      <c r="G9" s="5">
        <v>11787343</v>
      </c>
      <c r="H9" s="5">
        <f t="shared" si="1"/>
        <v>120000</v>
      </c>
      <c r="I9" s="5"/>
      <c r="J9" s="1"/>
      <c r="K9" s="1"/>
    </row>
    <row r="10" ht="15.6" spans="1:11">
      <c r="A10" s="1"/>
      <c r="B10" s="1" t="s">
        <v>175</v>
      </c>
      <c r="C10" s="3">
        <f t="shared" ref="C10:F10" si="2">SUM(C3:C9)</f>
        <v>303678243.02</v>
      </c>
      <c r="D10" s="3">
        <f t="shared" si="2"/>
        <v>297290049</v>
      </c>
      <c r="E10" s="3">
        <f t="shared" si="2"/>
        <v>22871267</v>
      </c>
      <c r="F10" s="3">
        <f t="shared" si="2"/>
        <v>623839559.02</v>
      </c>
      <c r="G10" s="5"/>
      <c r="H10" s="3">
        <f>SUM(H3:H9)</f>
        <v>-5641497.38</v>
      </c>
      <c r="I10" s="5"/>
      <c r="J10" s="1"/>
      <c r="K10" s="1"/>
    </row>
    <row r="11" ht="15.6" spans="1:11">
      <c r="A11" s="1"/>
      <c r="B11" s="1"/>
      <c r="C11" s="5"/>
      <c r="D11" s="5"/>
      <c r="E11" s="5"/>
      <c r="F11" s="5"/>
      <c r="G11" s="5"/>
      <c r="H11" s="5"/>
      <c r="I11" s="5"/>
      <c r="J11" s="1"/>
      <c r="K11" s="1"/>
    </row>
    <row r="12" ht="15.6" spans="1:11">
      <c r="A12" s="1"/>
      <c r="B12" s="1"/>
      <c r="C12" s="5" t="s">
        <v>176</v>
      </c>
      <c r="D12" s="5" t="s">
        <v>177</v>
      </c>
      <c r="E12" s="5"/>
      <c r="F12" s="5"/>
      <c r="G12" s="5"/>
      <c r="H12" s="5"/>
      <c r="I12" s="5"/>
      <c r="J12" s="1"/>
      <c r="K12" s="1"/>
    </row>
    <row r="13" ht="15.6" spans="1:11">
      <c r="A13" s="1"/>
      <c r="B13" s="1" t="s">
        <v>168</v>
      </c>
      <c r="C13" s="5">
        <f>61624965+158449</f>
        <v>61783414</v>
      </c>
      <c r="D13" s="1"/>
      <c r="E13" s="1"/>
      <c r="F13" s="1"/>
      <c r="G13" s="1"/>
      <c r="H13" s="1"/>
      <c r="I13" s="1"/>
      <c r="J13" s="1"/>
      <c r="K13" s="1"/>
    </row>
    <row r="14" ht="15.6" spans="1:11">
      <c r="A14" s="1"/>
      <c r="B14" s="1" t="s">
        <v>169</v>
      </c>
      <c r="C14" s="5">
        <v>61289925</v>
      </c>
      <c r="D14" s="1"/>
      <c r="E14" s="6"/>
      <c r="F14" s="1"/>
      <c r="G14" s="1"/>
      <c r="H14" s="1"/>
      <c r="I14" s="1"/>
      <c r="J14" s="1"/>
      <c r="K14" s="1"/>
    </row>
    <row r="15" ht="15.6" spans="1:11">
      <c r="A15" s="1"/>
      <c r="B15" s="1" t="s">
        <v>170</v>
      </c>
      <c r="C15" s="5">
        <f>148901327+6925</f>
        <v>148908252</v>
      </c>
      <c r="D15" s="1"/>
      <c r="E15" s="1"/>
      <c r="F15" s="1"/>
      <c r="G15" s="1"/>
      <c r="H15" s="1"/>
      <c r="I15" s="1"/>
      <c r="J15" s="1"/>
      <c r="K15" s="1"/>
    </row>
    <row r="16" ht="15.6" spans="1:11">
      <c r="A16" s="1"/>
      <c r="B16" s="1" t="s">
        <v>171</v>
      </c>
      <c r="C16" s="5">
        <v>188880184</v>
      </c>
      <c r="D16" s="1"/>
      <c r="E16" s="1"/>
      <c r="F16" s="1"/>
      <c r="G16" s="1"/>
      <c r="H16" s="1"/>
      <c r="I16" s="1"/>
      <c r="J16" s="1"/>
      <c r="K16" s="1"/>
    </row>
    <row r="17" ht="15.6" spans="1:11">
      <c r="A17" s="1"/>
      <c r="B17" s="1" t="s">
        <v>172</v>
      </c>
      <c r="C17" s="5">
        <v>56687493</v>
      </c>
      <c r="D17" s="1"/>
      <c r="E17" s="1"/>
      <c r="F17" s="1"/>
      <c r="G17" s="1"/>
      <c r="H17" s="1"/>
      <c r="I17" s="1"/>
      <c r="J17" s="1"/>
      <c r="K17" s="1"/>
    </row>
    <row r="18" ht="15.6" spans="1:11">
      <c r="A18" s="1"/>
      <c r="B18" s="1" t="s">
        <v>173</v>
      </c>
      <c r="C18" s="5">
        <v>49054695</v>
      </c>
      <c r="D18" s="1"/>
      <c r="E18" s="1"/>
      <c r="F18" s="1"/>
      <c r="G18" s="1"/>
      <c r="H18" s="1"/>
      <c r="I18" s="1"/>
      <c r="J18" s="1"/>
      <c r="K18" s="1"/>
    </row>
    <row r="19" ht="15.6" spans="2:3">
      <c r="B19" s="1" t="s">
        <v>174</v>
      </c>
      <c r="C19" s="7">
        <v>13268661</v>
      </c>
    </row>
    <row r="20" ht="15.6" spans="2:3">
      <c r="B20" s="1" t="s">
        <v>175</v>
      </c>
      <c r="C20" s="8">
        <f>SUM(C13:C19)</f>
        <v>579872624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Certificate</vt:lpstr>
      <vt:lpstr>Annecure A sold</vt:lpstr>
      <vt:lpstr>Annecure A unsold</vt:lpstr>
      <vt:lpstr>Workings</vt:lpstr>
      <vt:lpstr>Breakup</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kasi reddy</dc:creator>
  <cp:lastModifiedBy>temp</cp:lastModifiedBy>
  <dcterms:created xsi:type="dcterms:W3CDTF">2019-03-04T06:51:00Z</dcterms:created>
  <dcterms:modified xsi:type="dcterms:W3CDTF">2024-11-21T08:10:48Z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C9896D5466034509BD9822F51607F13F_13</vt:lpwstr>
  </property>
  <property fmtid="{D5CDD505-2E9C-101B-9397-08002B2CF9AE}" pid="3" name="KSOProductBuildVer">
    <vt:lpwstr>1033-12.2.0.18911</vt:lpwstr>
  </property>
</Properties>
</file>