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 activeTab="3"/>
  </bookViews>
  <sheets>
    <sheet name="ghmc park mes" sheetId="1" r:id="rId1"/>
    <sheet name="ghmc park est" sheetId="2" r:id="rId2"/>
    <sheet name="Sheet4" sheetId="4" r:id="rId3"/>
    <sheet name="compound  wall mes" sheetId="6" r:id="rId4"/>
    <sheet name="compound wall est" sheetId="7" r:id="rId5"/>
    <sheet name="Sheet8" sheetId="8" r:id="rId6"/>
  </sheets>
  <calcPr calcId="144525"/>
</workbook>
</file>

<file path=xl/sharedStrings.xml><?xml version="1.0" encoding="utf-8"?>
<sst xmlns="http://schemas.openxmlformats.org/spreadsheetml/2006/main" count="405" uniqueCount="115">
  <si>
    <t>MEASURMENT SHEET</t>
  </si>
  <si>
    <t>Company Name :</t>
  </si>
  <si>
    <t>MMR - Kowkur LLP</t>
  </si>
  <si>
    <t xml:space="preserve">Project : </t>
  </si>
  <si>
    <t>GHT</t>
  </si>
  <si>
    <t>Work  Description:</t>
  </si>
  <si>
    <t>GHMC Park civil work estimation</t>
  </si>
  <si>
    <t>Prepared BY</t>
  </si>
  <si>
    <t>A Suresh</t>
  </si>
  <si>
    <t xml:space="preserve">Name of the Contractor </t>
  </si>
  <si>
    <t>Home line infra</t>
  </si>
  <si>
    <t xml:space="preserve">Date : </t>
  </si>
  <si>
    <t>25.02.2020</t>
  </si>
  <si>
    <t>A</t>
  </si>
  <si>
    <t>B</t>
  </si>
  <si>
    <t>C</t>
  </si>
  <si>
    <t>D</t>
  </si>
  <si>
    <t>E=Ax B x C x D</t>
  </si>
  <si>
    <t>F</t>
  </si>
  <si>
    <t>G= Sum of  E</t>
  </si>
  <si>
    <t>Remarks</t>
  </si>
  <si>
    <t>S.No.</t>
  </si>
  <si>
    <t>Item head</t>
  </si>
  <si>
    <t>Item Desscription</t>
  </si>
  <si>
    <t>Length</t>
  </si>
  <si>
    <t>Width</t>
  </si>
  <si>
    <t>Hight</t>
  </si>
  <si>
    <t>Nos.</t>
  </si>
  <si>
    <t>Quantity</t>
  </si>
  <si>
    <t>Units</t>
  </si>
  <si>
    <t xml:space="preserve">Item HeadTotal </t>
  </si>
  <si>
    <t>Pcc</t>
  </si>
  <si>
    <t>a)</t>
  </si>
  <si>
    <t xml:space="preserve">Soack pit wall </t>
  </si>
  <si>
    <t>North wall</t>
  </si>
  <si>
    <t>Sft</t>
  </si>
  <si>
    <t>South wall</t>
  </si>
  <si>
    <t>East wall</t>
  </si>
  <si>
    <t>west wall</t>
  </si>
  <si>
    <t>b)</t>
  </si>
  <si>
    <t>PCC</t>
  </si>
  <si>
    <t>Land scap wall</t>
  </si>
  <si>
    <t>c)</t>
  </si>
  <si>
    <t>Driway wall</t>
  </si>
  <si>
    <t>Partitation wall</t>
  </si>
  <si>
    <t>6 '' Wall</t>
  </si>
  <si>
    <t xml:space="preserve">  </t>
  </si>
  <si>
    <t>Children play area</t>
  </si>
  <si>
    <t>Land scap area</t>
  </si>
  <si>
    <t>Plastring wall</t>
  </si>
  <si>
    <t>Land sxap area</t>
  </si>
  <si>
    <t>Compound wall</t>
  </si>
  <si>
    <t>East side wall</t>
  </si>
  <si>
    <t>4'' wall with 9'' brick  piller</t>
  </si>
  <si>
    <t xml:space="preserve">North side </t>
  </si>
  <si>
    <t>CRS Wall</t>
  </si>
  <si>
    <t>compound wall</t>
  </si>
  <si>
    <t>plinth beam</t>
  </si>
  <si>
    <t>Columns</t>
  </si>
  <si>
    <t>Nos</t>
  </si>
  <si>
    <t>4'' brick work</t>
  </si>
  <si>
    <t>basement plastring</t>
  </si>
  <si>
    <t>Columns plastring</t>
  </si>
  <si>
    <t>1/2'' patti</t>
  </si>
  <si>
    <t>Rft</t>
  </si>
  <si>
    <t>Staircase brick work</t>
  </si>
  <si>
    <t>raiser</t>
  </si>
  <si>
    <t>Plastring</t>
  </si>
  <si>
    <t>Column - 0</t>
  </si>
  <si>
    <t>ESTIMATE SHEET</t>
  </si>
  <si>
    <t>work done from date</t>
  </si>
  <si>
    <t>work done to date</t>
  </si>
  <si>
    <t>Approved By:</t>
  </si>
  <si>
    <t>Sign :</t>
  </si>
  <si>
    <t>25.02.202020</t>
  </si>
  <si>
    <t>contractor</t>
  </si>
  <si>
    <t>S.No</t>
  </si>
  <si>
    <t>Item Head</t>
  </si>
  <si>
    <t>Item Description</t>
  </si>
  <si>
    <t>Rate</t>
  </si>
  <si>
    <t>Amount</t>
  </si>
  <si>
    <t>Item Head Total</t>
  </si>
  <si>
    <t>Asking Rate</t>
  </si>
  <si>
    <t>Pcc work</t>
  </si>
  <si>
    <t>Subtotal A</t>
  </si>
  <si>
    <t>6'' wall</t>
  </si>
  <si>
    <t>Subtotal  B</t>
  </si>
  <si>
    <t>Subtotal  C</t>
  </si>
  <si>
    <t>4 '' brick wall</t>
  </si>
  <si>
    <t>Plastring wal</t>
  </si>
  <si>
    <t>Subtotal   D</t>
  </si>
  <si>
    <t>Subtotal    E</t>
  </si>
  <si>
    <t>Total Amount ( a+b+c+d+e)</t>
  </si>
  <si>
    <t>Compound wall work done measerment detail</t>
  </si>
  <si>
    <t>03.03.3030</t>
  </si>
  <si>
    <t>Compoundwall</t>
  </si>
  <si>
    <t>Excavation</t>
  </si>
  <si>
    <t>Footings</t>
  </si>
  <si>
    <t>Column no -0</t>
  </si>
  <si>
    <t>Column no  -1</t>
  </si>
  <si>
    <t>More than 2' to 4'</t>
  </si>
  <si>
    <t>Column  no - 0a</t>
  </si>
  <si>
    <t>Plinth beam</t>
  </si>
  <si>
    <t>4'' Brick wall</t>
  </si>
  <si>
    <t xml:space="preserve">Plastring </t>
  </si>
  <si>
    <t>Brick wall</t>
  </si>
  <si>
    <t>RCC Piller</t>
  </si>
  <si>
    <t xml:space="preserve">Road side </t>
  </si>
  <si>
    <t>Type 1 wall</t>
  </si>
  <si>
    <t>Bottom compound wall</t>
  </si>
  <si>
    <t>Plinth beam out side area</t>
  </si>
  <si>
    <t>Patti</t>
  </si>
  <si>
    <t>03.03.2020</t>
  </si>
  <si>
    <t>rft</t>
  </si>
  <si>
    <t>sft</t>
  </si>
</sst>
</file>

<file path=xl/styles.xml><?xml version="1.0" encoding="utf-8"?>
<styleSheet xmlns="http://schemas.openxmlformats.org/spreadsheetml/2006/main">
  <numFmts count="5">
    <numFmt numFmtId="176" formatCode="_ * #,##0.0_ ;_ * \-#,##0.0_ ;_ * &quot;-&quot;??_ ;_ @_ "/>
    <numFmt numFmtId="177" formatCode="_ &quot;₹&quot;\ * #,##0_ ;_ &quot;₹&quot;\ * \-#,##0_ ;_ &quot;₹&quot;\ * &quot;-&quot;_ ;_ @_ "/>
    <numFmt numFmtId="178" formatCode="_ * #,##0.00_ ;_ * \-#,##0.00_ ;_ * &quot;-&quot;??_ ;_ @_ "/>
    <numFmt numFmtId="179" formatCode="_ &quot;₹&quot;\ * #,##0.00_ ;_ &quot;₹&quot;\ * \-#,##0.00_ ;_ &quot;₹&quot;\ * &quot;-&quot;??_ ;_ @_ "/>
    <numFmt numFmtId="180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8" fillId="2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3">
    <xf numFmtId="0" fontId="0" fillId="0" borderId="0" xfId="0"/>
    <xf numFmtId="178" fontId="1" fillId="0" borderId="0" xfId="2" applyFont="1" applyAlignment="1">
      <alignment horizontal="left"/>
    </xf>
    <xf numFmtId="178" fontId="2" fillId="0" borderId="0" xfId="2" applyFont="1" applyAlignment="1">
      <alignment horizontal="left"/>
    </xf>
    <xf numFmtId="178" fontId="3" fillId="0" borderId="0" xfId="2" applyFont="1" applyAlignment="1"/>
    <xf numFmtId="178" fontId="1" fillId="0" borderId="0" xfId="2" applyFont="1" applyAlignment="1">
      <alignment horizontal="center"/>
    </xf>
    <xf numFmtId="178" fontId="0" fillId="0" borderId="0" xfId="2" applyAlignment="1"/>
    <xf numFmtId="178" fontId="4" fillId="0" borderId="0" xfId="2" applyFont="1" applyAlignment="1"/>
    <xf numFmtId="178" fontId="0" fillId="0" borderId="0" xfId="2" applyAlignment="1">
      <alignment horizontal="center"/>
    </xf>
    <xf numFmtId="178" fontId="5" fillId="0" borderId="0" xfId="2" applyFont="1" applyAlignment="1"/>
    <xf numFmtId="0" fontId="1" fillId="0" borderId="0" xfId="0" applyFont="1"/>
    <xf numFmtId="176" fontId="5" fillId="0" borderId="0" xfId="2" applyNumberFormat="1" applyFont="1" applyAlignment="1"/>
    <xf numFmtId="176" fontId="5" fillId="0" borderId="0" xfId="2" applyNumberFormat="1" applyFont="1" applyAlignment="1">
      <alignment horizontal="center"/>
    </xf>
    <xf numFmtId="176" fontId="5" fillId="0" borderId="0" xfId="2" applyNumberFormat="1" applyFont="1" applyAlignment="1">
      <alignment horizontal="right"/>
    </xf>
    <xf numFmtId="176" fontId="5" fillId="0" borderId="0" xfId="2" applyNumberFormat="1" applyFont="1" applyAlignment="1">
      <alignment horizontal="left"/>
    </xf>
    <xf numFmtId="176" fontId="6" fillId="0" borderId="0" xfId="2" applyNumberFormat="1" applyFont="1" applyAlignment="1">
      <alignment horizontal="left"/>
    </xf>
    <xf numFmtId="178" fontId="5" fillId="0" borderId="0" xfId="2" applyFont="1" applyAlignment="1">
      <alignment horizontal="center"/>
    </xf>
    <xf numFmtId="178" fontId="1" fillId="0" borderId="0" xfId="2" applyFont="1" applyAlignment="1"/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4" fillId="0" borderId="0" xfId="0" applyFont="1"/>
    <xf numFmtId="178" fontId="2" fillId="0" borderId="0" xfId="2" applyFont="1" applyAlignment="1"/>
    <xf numFmtId="178" fontId="1" fillId="0" borderId="0" xfId="0" applyNumberFormat="1" applyFont="1"/>
    <xf numFmtId="0" fontId="1" fillId="0" borderId="0" xfId="0" applyFont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opLeftCell="A60" workbookViewId="0">
      <selection activeCell="J65" sqref="J65"/>
    </sheetView>
  </sheetViews>
  <sheetFormatPr defaultColWidth="9" defaultRowHeight="15"/>
  <cols>
    <col min="2" max="2" width="15.4380952380952" customWidth="1"/>
    <col min="3" max="3" width="19.552380952381" customWidth="1"/>
    <col min="4" max="4" width="8.43809523809524" customWidth="1"/>
    <col min="5" max="5" width="7.88571428571429" customWidth="1"/>
    <col min="6" max="6" width="7.43809523809524" customWidth="1"/>
    <col min="7" max="7" width="7.33333333333333" customWidth="1"/>
    <col min="8" max="8" width="15.4380952380952" customWidth="1"/>
    <col min="10" max="10" width="15.6666666666667" customWidth="1"/>
  </cols>
  <sheetData>
    <row r="1" ht="15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5.75" spans="1:11">
      <c r="A2" s="4" t="s">
        <v>1</v>
      </c>
      <c r="B2" s="4"/>
      <c r="C2" s="4" t="s">
        <v>2</v>
      </c>
      <c r="D2" s="4"/>
      <c r="E2" s="4"/>
      <c r="F2" s="4"/>
      <c r="G2" s="4"/>
      <c r="H2" s="4"/>
      <c r="I2" s="4"/>
      <c r="J2" s="4"/>
      <c r="K2" s="4"/>
    </row>
    <row r="3" ht="15.75" spans="1:11">
      <c r="A3" s="4" t="s">
        <v>3</v>
      </c>
      <c r="B3" s="4"/>
      <c r="C3" s="4" t="s">
        <v>4</v>
      </c>
      <c r="D3" s="4"/>
      <c r="E3" s="4"/>
      <c r="F3" s="4"/>
      <c r="G3" s="4"/>
      <c r="H3" s="4"/>
      <c r="I3" s="4"/>
      <c r="J3" s="4"/>
      <c r="K3" s="4"/>
    </row>
    <row r="4" ht="15.75" spans="1:11">
      <c r="A4" s="4" t="s">
        <v>5</v>
      </c>
      <c r="B4" s="4"/>
      <c r="C4" s="4" t="s">
        <v>6</v>
      </c>
      <c r="D4" s="4"/>
      <c r="E4" s="4"/>
      <c r="F4" s="4"/>
      <c r="G4" s="4"/>
      <c r="H4" s="4"/>
      <c r="I4" s="4"/>
      <c r="J4" s="4"/>
      <c r="K4" s="4"/>
    </row>
    <row r="5" ht="15.75" spans="1:11">
      <c r="A5" s="4" t="s">
        <v>7</v>
      </c>
      <c r="B5" s="4"/>
      <c r="C5" s="4" t="s">
        <v>8</v>
      </c>
      <c r="D5" s="4"/>
      <c r="E5" s="4"/>
      <c r="F5" s="4"/>
      <c r="G5" s="4"/>
      <c r="H5" s="4"/>
      <c r="I5" s="4"/>
      <c r="J5" s="4"/>
      <c r="K5" s="4"/>
    </row>
    <row r="6" ht="15.75" spans="1:11">
      <c r="A6" s="4" t="s">
        <v>9</v>
      </c>
      <c r="B6" s="4"/>
      <c r="C6" s="4" t="s">
        <v>10</v>
      </c>
      <c r="D6" s="4"/>
      <c r="E6" s="4"/>
      <c r="F6" s="4"/>
      <c r="G6" s="4"/>
      <c r="H6" s="4"/>
      <c r="I6" s="4"/>
      <c r="J6" s="4"/>
      <c r="K6" s="4"/>
    </row>
    <row r="7" ht="15.75" spans="1:11">
      <c r="A7" s="4" t="s">
        <v>11</v>
      </c>
      <c r="B7" s="4"/>
      <c r="C7" s="4" t="s">
        <v>12</v>
      </c>
      <c r="D7" s="4"/>
      <c r="E7" s="4"/>
      <c r="F7" s="4"/>
      <c r="G7" s="4"/>
      <c r="H7" s="4"/>
      <c r="I7" s="4"/>
      <c r="J7" s="4"/>
      <c r="K7" s="4"/>
    </row>
    <row r="8" ht="15.75" spans="1:11">
      <c r="A8" s="4"/>
      <c r="B8" s="4"/>
      <c r="C8" s="4"/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</row>
    <row r="9" ht="15.75" spans="1:11">
      <c r="A9" s="4" t="s">
        <v>21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  <c r="H9" s="4" t="s">
        <v>28</v>
      </c>
      <c r="I9" s="4" t="s">
        <v>29</v>
      </c>
      <c r="J9" s="4" t="s">
        <v>30</v>
      </c>
      <c r="K9" s="4"/>
    </row>
    <row r="10" ht="15.75" spans="1:11">
      <c r="A10" s="4">
        <v>1</v>
      </c>
      <c r="B10" s="4" t="s">
        <v>31</v>
      </c>
      <c r="C10" s="4"/>
      <c r="D10" s="4"/>
      <c r="E10" s="4"/>
      <c r="F10" s="4"/>
      <c r="G10" s="4"/>
      <c r="H10" s="4"/>
      <c r="I10" s="4"/>
      <c r="J10" s="4"/>
      <c r="K10" s="4"/>
    </row>
    <row r="11" ht="15.75" spans="1:11">
      <c r="A11" s="4" t="s">
        <v>32</v>
      </c>
      <c r="B11" s="4"/>
      <c r="C11" s="4" t="s">
        <v>33</v>
      </c>
      <c r="D11" s="4"/>
      <c r="E11" s="4"/>
      <c r="F11" s="4"/>
      <c r="G11" s="4"/>
      <c r="H11" s="4"/>
      <c r="I11" s="4"/>
      <c r="J11" s="4"/>
      <c r="K11" s="4"/>
    </row>
    <row r="12" ht="15.75" spans="1:11">
      <c r="A12" s="4"/>
      <c r="B12" s="4"/>
      <c r="C12" s="4" t="s">
        <v>34</v>
      </c>
      <c r="D12" s="4">
        <v>92</v>
      </c>
      <c r="E12" s="4">
        <v>2</v>
      </c>
      <c r="F12" s="4">
        <v>1</v>
      </c>
      <c r="G12" s="4">
        <v>1</v>
      </c>
      <c r="H12" s="4">
        <f>G12*F12*E12*D12</f>
        <v>184</v>
      </c>
      <c r="I12" s="4" t="s">
        <v>35</v>
      </c>
      <c r="J12" s="4"/>
      <c r="K12" s="4"/>
    </row>
    <row r="13" ht="15.75" spans="1:11">
      <c r="A13" s="4"/>
      <c r="B13" s="4"/>
      <c r="C13" s="4" t="s">
        <v>36</v>
      </c>
      <c r="D13" s="4">
        <v>92</v>
      </c>
      <c r="E13" s="4">
        <v>2</v>
      </c>
      <c r="F13" s="4">
        <v>1</v>
      </c>
      <c r="G13" s="4">
        <v>1</v>
      </c>
      <c r="H13" s="4">
        <f>G13*F13*E13*D13</f>
        <v>184</v>
      </c>
      <c r="I13" s="4" t="s">
        <v>35</v>
      </c>
      <c r="J13" s="4"/>
      <c r="K13" s="4"/>
    </row>
    <row r="14" ht="15.75" spans="1:11">
      <c r="A14" s="4"/>
      <c r="B14" s="4"/>
      <c r="C14" s="4" t="s">
        <v>37</v>
      </c>
      <c r="D14" s="4">
        <v>158</v>
      </c>
      <c r="E14" s="4">
        <v>2</v>
      </c>
      <c r="F14" s="4">
        <v>1</v>
      </c>
      <c r="G14" s="4">
        <v>1</v>
      </c>
      <c r="H14" s="4">
        <f>G14*F14*E14*D14</f>
        <v>316</v>
      </c>
      <c r="I14" s="4" t="s">
        <v>35</v>
      </c>
      <c r="J14" s="4"/>
      <c r="K14" s="4"/>
    </row>
    <row r="15" ht="15.75" spans="1:11">
      <c r="A15" s="4"/>
      <c r="B15" s="4"/>
      <c r="C15" s="4" t="s">
        <v>38</v>
      </c>
      <c r="D15" s="4">
        <v>158</v>
      </c>
      <c r="E15" s="4">
        <v>2</v>
      </c>
      <c r="F15" s="4">
        <v>1</v>
      </c>
      <c r="G15" s="4">
        <v>1</v>
      </c>
      <c r="H15" s="4">
        <f>G15*F15*E15*D15</f>
        <v>316</v>
      </c>
      <c r="I15" s="4" t="s">
        <v>35</v>
      </c>
      <c r="J15" s="4"/>
      <c r="K15" s="4"/>
    </row>
    <row r="16" ht="15.75" spans="1:11">
      <c r="A16" s="4"/>
      <c r="B16" s="4"/>
      <c r="C16" s="4"/>
      <c r="D16" s="4"/>
      <c r="E16" s="4"/>
      <c r="F16" s="4"/>
      <c r="G16" s="4"/>
      <c r="H16" s="4"/>
      <c r="I16" s="4" t="s">
        <v>35</v>
      </c>
      <c r="J16" s="4">
        <f>H12+H13+H14+H15</f>
        <v>1000</v>
      </c>
      <c r="K16" s="4"/>
    </row>
    <row r="17" ht="15.75" spans="1:11">
      <c r="A17" s="4" t="s">
        <v>39</v>
      </c>
      <c r="B17" s="4" t="s">
        <v>40</v>
      </c>
      <c r="C17" s="4" t="s">
        <v>41</v>
      </c>
      <c r="D17" s="4"/>
      <c r="E17" s="4"/>
      <c r="F17" s="4"/>
      <c r="G17" s="4"/>
      <c r="H17" s="4"/>
      <c r="I17" s="4"/>
      <c r="J17" s="4"/>
      <c r="K17" s="4"/>
    </row>
    <row r="18" ht="15.75" spans="1:11">
      <c r="A18" s="4"/>
      <c r="B18" s="4"/>
      <c r="C18" s="4" t="s">
        <v>34</v>
      </c>
      <c r="D18" s="4">
        <v>92.16</v>
      </c>
      <c r="E18" s="4">
        <v>2</v>
      </c>
      <c r="F18" s="4">
        <v>1</v>
      </c>
      <c r="G18" s="4">
        <v>1</v>
      </c>
      <c r="H18" s="4">
        <f>G18*F18*E18*D18</f>
        <v>184.32</v>
      </c>
      <c r="I18" s="4" t="s">
        <v>35</v>
      </c>
      <c r="J18" s="4"/>
      <c r="K18" s="4"/>
    </row>
    <row r="19" ht="15.75" spans="1:11">
      <c r="A19" s="4"/>
      <c r="B19" s="4"/>
      <c r="C19" s="4" t="s">
        <v>36</v>
      </c>
      <c r="D19" s="4">
        <v>79</v>
      </c>
      <c r="E19" s="4">
        <v>2</v>
      </c>
      <c r="F19" s="4">
        <v>1</v>
      </c>
      <c r="G19" s="4">
        <v>1</v>
      </c>
      <c r="H19" s="4">
        <f>G19*F19*E19*D19</f>
        <v>158</v>
      </c>
      <c r="I19" s="4" t="s">
        <v>35</v>
      </c>
      <c r="J19" s="4"/>
      <c r="K19" s="4"/>
    </row>
    <row r="20" ht="15.75" spans="1:11">
      <c r="A20" s="4"/>
      <c r="B20" s="4"/>
      <c r="C20" s="4" t="s">
        <v>37</v>
      </c>
      <c r="D20" s="4">
        <v>140</v>
      </c>
      <c r="E20" s="4">
        <v>2</v>
      </c>
      <c r="F20" s="4">
        <v>1</v>
      </c>
      <c r="G20" s="4">
        <v>1</v>
      </c>
      <c r="H20" s="4">
        <f>G20*F20*E20*D20</f>
        <v>280</v>
      </c>
      <c r="I20" s="4" t="s">
        <v>35</v>
      </c>
      <c r="J20" s="4"/>
      <c r="K20" s="4"/>
    </row>
    <row r="21" ht="15.75" spans="1:11">
      <c r="A21" s="4"/>
      <c r="B21" s="4"/>
      <c r="C21" s="4" t="s">
        <v>38</v>
      </c>
      <c r="D21" s="4">
        <v>110</v>
      </c>
      <c r="E21" s="4">
        <v>2</v>
      </c>
      <c r="F21" s="4">
        <v>1</v>
      </c>
      <c r="G21" s="4">
        <v>1</v>
      </c>
      <c r="H21" s="4">
        <f>G21*F21*E21*D21</f>
        <v>220</v>
      </c>
      <c r="I21" s="4" t="s">
        <v>35</v>
      </c>
      <c r="J21" s="4"/>
      <c r="K21" s="4"/>
    </row>
    <row r="22" ht="15.75" spans="1:11">
      <c r="A22" s="4"/>
      <c r="B22" s="4"/>
      <c r="C22" s="4"/>
      <c r="D22" s="4"/>
      <c r="E22" s="4"/>
      <c r="F22" s="4"/>
      <c r="G22" s="4"/>
      <c r="H22" s="4"/>
      <c r="I22" s="4" t="s">
        <v>35</v>
      </c>
      <c r="J22" s="4">
        <f>H18+H19+H20+H21</f>
        <v>842.32</v>
      </c>
      <c r="K22" s="4"/>
    </row>
    <row r="23" ht="15.75" spans="1:11">
      <c r="A23" s="4" t="s">
        <v>42</v>
      </c>
      <c r="B23" s="4" t="s">
        <v>31</v>
      </c>
      <c r="C23" s="4" t="s">
        <v>43</v>
      </c>
      <c r="D23" s="4"/>
      <c r="E23" s="4"/>
      <c r="F23" s="4"/>
      <c r="G23" s="4"/>
      <c r="H23" s="4"/>
      <c r="I23" s="4"/>
      <c r="J23" s="4"/>
      <c r="K23" s="4"/>
    </row>
    <row r="24" ht="15.75" spans="1:11">
      <c r="A24" s="4"/>
      <c r="B24" s="4"/>
      <c r="C24" s="4" t="s">
        <v>34</v>
      </c>
      <c r="D24" s="4">
        <v>76</v>
      </c>
      <c r="E24" s="4">
        <v>2</v>
      </c>
      <c r="F24" s="4">
        <v>1</v>
      </c>
      <c r="G24" s="4">
        <v>1</v>
      </c>
      <c r="H24" s="4">
        <f>G24*F24*E24*D24</f>
        <v>152</v>
      </c>
      <c r="I24" s="4" t="s">
        <v>35</v>
      </c>
      <c r="J24" s="4"/>
      <c r="K24" s="4"/>
    </row>
    <row r="25" ht="15.75" spans="1:11">
      <c r="A25" s="4"/>
      <c r="B25" s="4"/>
      <c r="C25" s="4" t="s">
        <v>36</v>
      </c>
      <c r="D25" s="4">
        <v>67</v>
      </c>
      <c r="E25" s="4">
        <v>2</v>
      </c>
      <c r="F25" s="4">
        <v>1</v>
      </c>
      <c r="G25" s="4">
        <v>1</v>
      </c>
      <c r="H25" s="4">
        <f>G25*F25*E25*D25</f>
        <v>134</v>
      </c>
      <c r="I25" s="4" t="s">
        <v>35</v>
      </c>
      <c r="J25" s="4"/>
      <c r="K25" s="4"/>
    </row>
    <row r="26" ht="15.75" spans="1:11">
      <c r="A26" s="4"/>
      <c r="B26" s="4"/>
      <c r="C26" s="4" t="s">
        <v>37</v>
      </c>
      <c r="D26" s="4">
        <v>122</v>
      </c>
      <c r="E26" s="4">
        <v>2</v>
      </c>
      <c r="F26" s="4">
        <v>1</v>
      </c>
      <c r="G26" s="4">
        <v>1</v>
      </c>
      <c r="H26" s="4">
        <f>G26*F26*E26*D26</f>
        <v>244</v>
      </c>
      <c r="I26" s="4" t="s">
        <v>35</v>
      </c>
      <c r="J26" s="4"/>
      <c r="K26" s="4"/>
    </row>
    <row r="27" ht="15.75" spans="1:11">
      <c r="A27" s="4"/>
      <c r="B27" s="4"/>
      <c r="C27" s="4" t="s">
        <v>38</v>
      </c>
      <c r="D27" s="4">
        <v>99</v>
      </c>
      <c r="E27" s="4">
        <v>2</v>
      </c>
      <c r="F27" s="4">
        <v>1</v>
      </c>
      <c r="G27" s="4">
        <v>1</v>
      </c>
      <c r="H27" s="4">
        <f>G27*F27*E27*D27</f>
        <v>198</v>
      </c>
      <c r="I27" s="4" t="s">
        <v>35</v>
      </c>
      <c r="J27" s="4"/>
      <c r="K27" s="4"/>
    </row>
    <row r="28" ht="15.75" spans="1:11">
      <c r="A28" s="4"/>
      <c r="B28" s="4"/>
      <c r="C28" s="4" t="s">
        <v>44</v>
      </c>
      <c r="D28" s="4">
        <v>62</v>
      </c>
      <c r="E28" s="4">
        <v>2</v>
      </c>
      <c r="F28" s="4">
        <v>1</v>
      </c>
      <c r="G28" s="4">
        <v>2</v>
      </c>
      <c r="H28" s="4">
        <f>G28*F28*E28*D28</f>
        <v>248</v>
      </c>
      <c r="I28" s="4" t="s">
        <v>35</v>
      </c>
      <c r="J28" s="4">
        <v>976</v>
      </c>
      <c r="K28" s="4"/>
    </row>
    <row r="29" ht="15.75" spans="1:11">
      <c r="A29" s="4">
        <v>2</v>
      </c>
      <c r="B29" s="4" t="s">
        <v>45</v>
      </c>
      <c r="C29" s="4" t="s">
        <v>33</v>
      </c>
      <c r="D29" s="4"/>
      <c r="E29" s="4"/>
      <c r="F29" s="4"/>
      <c r="G29" s="4"/>
      <c r="H29" s="4"/>
      <c r="I29" s="4"/>
      <c r="J29" s="4"/>
      <c r="K29" s="4"/>
    </row>
    <row r="30" ht="15.75" spans="1:11">
      <c r="A30" s="4"/>
      <c r="B30" s="4"/>
      <c r="C30" s="4" t="s">
        <v>34</v>
      </c>
      <c r="D30" s="4">
        <v>92</v>
      </c>
      <c r="E30" s="4">
        <v>1</v>
      </c>
      <c r="F30" s="4">
        <v>2</v>
      </c>
      <c r="G30" s="4">
        <v>1</v>
      </c>
      <c r="H30" s="4">
        <f>G30*F30*E30*D30</f>
        <v>184</v>
      </c>
      <c r="I30" s="4" t="s">
        <v>35</v>
      </c>
      <c r="J30" s="4"/>
      <c r="K30" s="4"/>
    </row>
    <row r="31" ht="15.75" spans="1:11">
      <c r="A31" s="4"/>
      <c r="B31" s="4"/>
      <c r="C31" s="4" t="s">
        <v>36</v>
      </c>
      <c r="D31" s="4">
        <v>92</v>
      </c>
      <c r="E31" s="4">
        <v>1</v>
      </c>
      <c r="F31" s="4">
        <v>2</v>
      </c>
      <c r="G31" s="4">
        <v>1</v>
      </c>
      <c r="H31" s="4">
        <f>G31*F31*E31*D31</f>
        <v>184</v>
      </c>
      <c r="I31" s="4" t="s">
        <v>35</v>
      </c>
      <c r="J31" s="4"/>
      <c r="K31" s="4"/>
    </row>
    <row r="32" ht="15.75" spans="1:11">
      <c r="A32" s="4"/>
      <c r="B32" s="4"/>
      <c r="C32" s="4" t="s">
        <v>37</v>
      </c>
      <c r="D32" s="4">
        <v>158</v>
      </c>
      <c r="E32" s="4">
        <v>1</v>
      </c>
      <c r="F32" s="4">
        <v>2</v>
      </c>
      <c r="G32" s="4">
        <v>1</v>
      </c>
      <c r="H32" s="4">
        <f>G32*F32*E32*D32</f>
        <v>316</v>
      </c>
      <c r="I32" s="4" t="s">
        <v>35</v>
      </c>
      <c r="J32" s="4"/>
      <c r="K32" s="4"/>
    </row>
    <row r="33" ht="15.75" spans="1:11">
      <c r="A33" s="4"/>
      <c r="B33" s="4"/>
      <c r="C33" s="4" t="s">
        <v>38</v>
      </c>
      <c r="D33" s="4">
        <v>158</v>
      </c>
      <c r="E33" s="4">
        <v>1</v>
      </c>
      <c r="F33" s="4">
        <v>2</v>
      </c>
      <c r="G33" s="4">
        <v>1</v>
      </c>
      <c r="H33" s="4">
        <f>G33*F33*E33*D33</f>
        <v>316</v>
      </c>
      <c r="I33" s="4" t="s">
        <v>35</v>
      </c>
      <c r="J33" s="4"/>
      <c r="K33" s="4"/>
    </row>
    <row r="34" ht="15.75" spans="1:11">
      <c r="A34" s="4"/>
      <c r="B34" s="4"/>
      <c r="C34" s="4"/>
      <c r="D34" s="4"/>
      <c r="E34" s="4"/>
      <c r="F34" s="4"/>
      <c r="G34" s="4"/>
      <c r="H34" s="4"/>
      <c r="I34" s="4" t="s">
        <v>35</v>
      </c>
      <c r="J34" s="4">
        <f>H30+H31+H32+H33</f>
        <v>1000</v>
      </c>
      <c r="K34" s="4"/>
    </row>
    <row r="35" ht="15.75" spans="1:11">
      <c r="A35" s="4"/>
      <c r="B35" s="4"/>
      <c r="C35" s="4" t="s">
        <v>41</v>
      </c>
      <c r="D35" s="4"/>
      <c r="E35" s="4"/>
      <c r="F35" s="4"/>
      <c r="G35" s="4"/>
      <c r="H35" s="4"/>
      <c r="I35" s="4"/>
      <c r="J35" s="4"/>
      <c r="K35" s="4"/>
    </row>
    <row r="36" ht="15.75" spans="1:11">
      <c r="A36" s="4"/>
      <c r="B36" s="4"/>
      <c r="C36" s="4" t="s">
        <v>34</v>
      </c>
      <c r="D36" s="4">
        <v>92.16</v>
      </c>
      <c r="E36" s="4">
        <v>1</v>
      </c>
      <c r="F36" s="4">
        <v>2</v>
      </c>
      <c r="G36" s="4">
        <v>1</v>
      </c>
      <c r="H36" s="4">
        <f t="shared" ref="H36:H39" si="0">G36*F36*E36*D36</f>
        <v>184.32</v>
      </c>
      <c r="I36" s="4" t="s">
        <v>35</v>
      </c>
      <c r="J36" s="4"/>
      <c r="K36" s="4"/>
    </row>
    <row r="37" ht="15.75" spans="1:11">
      <c r="A37" s="4"/>
      <c r="B37" s="4"/>
      <c r="C37" s="4" t="s">
        <v>36</v>
      </c>
      <c r="D37" s="4">
        <v>79</v>
      </c>
      <c r="E37" s="4">
        <v>1</v>
      </c>
      <c r="F37" s="4">
        <v>2</v>
      </c>
      <c r="G37" s="4">
        <v>1</v>
      </c>
      <c r="H37" s="4">
        <f t="shared" si="0"/>
        <v>158</v>
      </c>
      <c r="I37" s="4" t="s">
        <v>35</v>
      </c>
      <c r="J37" s="4"/>
      <c r="K37" s="4"/>
    </row>
    <row r="38" ht="15.75" spans="1:11">
      <c r="A38" s="4"/>
      <c r="B38" s="4"/>
      <c r="C38" s="4" t="s">
        <v>37</v>
      </c>
      <c r="D38" s="4">
        <v>140</v>
      </c>
      <c r="E38" s="4">
        <v>1</v>
      </c>
      <c r="F38" s="4">
        <v>2</v>
      </c>
      <c r="G38" s="4">
        <v>1</v>
      </c>
      <c r="H38" s="4">
        <f t="shared" si="0"/>
        <v>280</v>
      </c>
      <c r="I38" s="4" t="s">
        <v>35</v>
      </c>
      <c r="J38" s="4"/>
      <c r="K38" s="4"/>
    </row>
    <row r="39" ht="15.75" spans="1:11">
      <c r="A39" s="4"/>
      <c r="B39" s="4"/>
      <c r="C39" s="4" t="s">
        <v>38</v>
      </c>
      <c r="D39" s="4">
        <v>110</v>
      </c>
      <c r="E39" s="4">
        <v>1</v>
      </c>
      <c r="F39" s="4">
        <v>2</v>
      </c>
      <c r="G39" s="4">
        <v>1</v>
      </c>
      <c r="H39" s="4">
        <f t="shared" si="0"/>
        <v>220</v>
      </c>
      <c r="I39" s="4" t="s">
        <v>35</v>
      </c>
      <c r="J39" s="4"/>
      <c r="K39" s="4"/>
    </row>
    <row r="40" ht="15.75" spans="1:11">
      <c r="A40" s="4"/>
      <c r="B40" s="4"/>
      <c r="C40" s="4"/>
      <c r="D40" s="4"/>
      <c r="E40" s="4"/>
      <c r="F40" s="4"/>
      <c r="G40" s="4"/>
      <c r="H40" s="4"/>
      <c r="I40" s="4" t="s">
        <v>35</v>
      </c>
      <c r="J40" s="4">
        <f>H36+H37+H38+H39</f>
        <v>842.32</v>
      </c>
      <c r="K40" s="4"/>
    </row>
    <row r="41" ht="15.75" spans="1:11">
      <c r="A41" s="4"/>
      <c r="B41" s="4"/>
      <c r="C41" s="4" t="s">
        <v>43</v>
      </c>
      <c r="D41" s="4"/>
      <c r="E41" s="4"/>
      <c r="F41" s="4"/>
      <c r="G41" s="4"/>
      <c r="H41" s="4"/>
      <c r="I41" s="4"/>
      <c r="J41" s="4"/>
      <c r="K41" s="4"/>
    </row>
    <row r="42" ht="15.75" spans="1:11">
      <c r="A42" s="4"/>
      <c r="B42" s="4"/>
      <c r="C42" s="4" t="s">
        <v>34</v>
      </c>
      <c r="D42" s="4">
        <v>76</v>
      </c>
      <c r="E42" s="4">
        <v>1</v>
      </c>
      <c r="F42" s="4">
        <v>2</v>
      </c>
      <c r="G42" s="4">
        <v>1</v>
      </c>
      <c r="H42" s="4">
        <f t="shared" ref="H42:H45" si="1">G42*F42*E42*D42</f>
        <v>152</v>
      </c>
      <c r="I42" s="4" t="s">
        <v>35</v>
      </c>
      <c r="J42" s="4"/>
      <c r="K42" s="4"/>
    </row>
    <row r="43" ht="15.75" spans="1:11">
      <c r="A43" s="4"/>
      <c r="B43" s="4"/>
      <c r="C43" s="4" t="s">
        <v>36</v>
      </c>
      <c r="D43" s="4">
        <v>67</v>
      </c>
      <c r="E43" s="4">
        <v>1</v>
      </c>
      <c r="F43" s="4">
        <v>2</v>
      </c>
      <c r="G43" s="4">
        <v>1</v>
      </c>
      <c r="H43" s="4">
        <f t="shared" si="1"/>
        <v>134</v>
      </c>
      <c r="I43" s="4" t="s">
        <v>35</v>
      </c>
      <c r="J43" s="4"/>
      <c r="K43" s="4"/>
    </row>
    <row r="44" ht="15.75" spans="1:11">
      <c r="A44" s="4"/>
      <c r="B44" s="4"/>
      <c r="C44" s="4" t="s">
        <v>37</v>
      </c>
      <c r="D44" s="4">
        <v>120</v>
      </c>
      <c r="E44" s="4">
        <v>1</v>
      </c>
      <c r="F44" s="4">
        <v>2</v>
      </c>
      <c r="G44" s="4">
        <v>1</v>
      </c>
      <c r="H44" s="4">
        <f t="shared" si="1"/>
        <v>240</v>
      </c>
      <c r="I44" s="4" t="s">
        <v>35</v>
      </c>
      <c r="J44" s="4"/>
      <c r="K44" s="4"/>
    </row>
    <row r="45" ht="15.75" spans="1:11">
      <c r="A45" s="4"/>
      <c r="B45" s="4"/>
      <c r="C45" s="4" t="s">
        <v>38</v>
      </c>
      <c r="D45" s="4">
        <v>93</v>
      </c>
      <c r="E45" s="4">
        <v>1</v>
      </c>
      <c r="F45" s="4">
        <v>2</v>
      </c>
      <c r="G45" s="4">
        <v>1</v>
      </c>
      <c r="H45" s="4">
        <f t="shared" si="1"/>
        <v>186</v>
      </c>
      <c r="I45" s="4" t="s">
        <v>35</v>
      </c>
      <c r="J45" s="4"/>
      <c r="K45" s="4"/>
    </row>
    <row r="46" ht="15.75" spans="1:14">
      <c r="A46" s="4"/>
      <c r="B46" s="4"/>
      <c r="C46" s="4"/>
      <c r="D46" s="4"/>
      <c r="E46" s="4"/>
      <c r="F46" s="4"/>
      <c r="G46" s="4"/>
      <c r="H46" s="4"/>
      <c r="I46" s="4" t="s">
        <v>35</v>
      </c>
      <c r="J46" s="4">
        <f>H42+H43+H44+H45+H46</f>
        <v>712</v>
      </c>
      <c r="K46" s="4"/>
      <c r="N46" t="s">
        <v>46</v>
      </c>
    </row>
    <row r="47" ht="15.75" spans="1:11">
      <c r="A47" s="4"/>
      <c r="B47" s="4" t="s">
        <v>44</v>
      </c>
      <c r="C47" s="4" t="s">
        <v>47</v>
      </c>
      <c r="D47" s="4">
        <v>62</v>
      </c>
      <c r="E47" s="4">
        <v>1</v>
      </c>
      <c r="F47" s="4">
        <v>2</v>
      </c>
      <c r="G47" s="4">
        <v>2</v>
      </c>
      <c r="H47" s="4">
        <f>G47*F47*D47</f>
        <v>248</v>
      </c>
      <c r="I47" s="4" t="s">
        <v>35</v>
      </c>
      <c r="J47" s="4"/>
      <c r="K47" s="4"/>
    </row>
    <row r="48" ht="15.75" spans="1:11">
      <c r="A48" s="4"/>
      <c r="B48" s="4"/>
      <c r="C48" s="4" t="s">
        <v>48</v>
      </c>
      <c r="D48" s="4">
        <v>62</v>
      </c>
      <c r="E48" s="4">
        <v>1</v>
      </c>
      <c r="F48" s="4">
        <v>2</v>
      </c>
      <c r="G48" s="4">
        <v>1</v>
      </c>
      <c r="H48" s="4">
        <f>G48*F48*D48</f>
        <v>124</v>
      </c>
      <c r="I48" s="4" t="s">
        <v>35</v>
      </c>
      <c r="J48" s="4"/>
      <c r="K48" s="4"/>
    </row>
    <row r="49" ht="15.75" spans="1:11">
      <c r="A49" s="4"/>
      <c r="B49" s="4"/>
      <c r="C49" s="4"/>
      <c r="D49" s="4"/>
      <c r="E49" s="4"/>
      <c r="F49" s="4"/>
      <c r="G49" s="4"/>
      <c r="H49" s="4"/>
      <c r="I49" s="4" t="s">
        <v>35</v>
      </c>
      <c r="J49" s="4">
        <f>H47+H48</f>
        <v>372</v>
      </c>
      <c r="K49" s="4"/>
    </row>
    <row r="50" ht="15.75" spans="1:11">
      <c r="A50" s="4">
        <v>3</v>
      </c>
      <c r="B50" s="4" t="s">
        <v>49</v>
      </c>
      <c r="C50" s="4"/>
      <c r="D50" s="4"/>
      <c r="E50" s="4"/>
      <c r="F50" s="4"/>
      <c r="G50" s="4"/>
      <c r="H50" s="4"/>
      <c r="I50" s="4"/>
      <c r="J50" s="4"/>
      <c r="K50" s="4"/>
    </row>
    <row r="51" ht="15.75" spans="1:11">
      <c r="A51" s="4"/>
      <c r="B51" s="4"/>
      <c r="C51" s="4" t="s">
        <v>33</v>
      </c>
      <c r="D51" s="4"/>
      <c r="E51" s="4"/>
      <c r="F51" s="4"/>
      <c r="G51" s="4"/>
      <c r="H51" s="4"/>
      <c r="I51" s="4"/>
      <c r="J51" s="4"/>
      <c r="K51" s="4"/>
    </row>
    <row r="52" ht="15.75" spans="1:11">
      <c r="A52" s="4"/>
      <c r="B52" s="4"/>
      <c r="C52" s="4" t="s">
        <v>34</v>
      </c>
      <c r="D52" s="4">
        <v>92.16</v>
      </c>
      <c r="E52" s="4">
        <v>1</v>
      </c>
      <c r="F52" s="4">
        <v>1.83</v>
      </c>
      <c r="G52" s="4">
        <v>1</v>
      </c>
      <c r="H52" s="4">
        <f t="shared" ref="H52:H55" si="2">G52*F52*E52*D52</f>
        <v>168.6528</v>
      </c>
      <c r="I52" s="4" t="s">
        <v>35</v>
      </c>
      <c r="J52" s="4"/>
      <c r="K52" s="4"/>
    </row>
    <row r="53" ht="15.75" spans="1:11">
      <c r="A53" s="4"/>
      <c r="B53" s="4"/>
      <c r="C53" s="4" t="s">
        <v>36</v>
      </c>
      <c r="D53" s="4">
        <v>92</v>
      </c>
      <c r="E53" s="4">
        <v>1</v>
      </c>
      <c r="F53" s="4">
        <v>1.83</v>
      </c>
      <c r="G53" s="4">
        <v>1</v>
      </c>
      <c r="H53" s="4">
        <f t="shared" si="2"/>
        <v>168.36</v>
      </c>
      <c r="I53" s="4" t="s">
        <v>35</v>
      </c>
      <c r="J53" s="4"/>
      <c r="K53" s="4"/>
    </row>
    <row r="54" ht="15.75" spans="1:11">
      <c r="A54" s="4"/>
      <c r="B54" s="4"/>
      <c r="C54" s="4" t="s">
        <v>37</v>
      </c>
      <c r="D54" s="4">
        <v>158</v>
      </c>
      <c r="E54" s="4">
        <v>1</v>
      </c>
      <c r="F54" s="4">
        <v>1.83</v>
      </c>
      <c r="G54" s="4">
        <v>1</v>
      </c>
      <c r="H54" s="4">
        <f t="shared" si="2"/>
        <v>289.14</v>
      </c>
      <c r="I54" s="4" t="s">
        <v>35</v>
      </c>
      <c r="J54" s="4"/>
      <c r="K54" s="4"/>
    </row>
    <row r="55" ht="15.75" spans="1:11">
      <c r="A55" s="4"/>
      <c r="B55" s="4"/>
      <c r="C55" s="4" t="s">
        <v>38</v>
      </c>
      <c r="D55" s="4">
        <v>158</v>
      </c>
      <c r="E55" s="4">
        <v>1</v>
      </c>
      <c r="F55" s="4">
        <v>1.83</v>
      </c>
      <c r="G55" s="4">
        <v>1</v>
      </c>
      <c r="H55" s="4">
        <f t="shared" si="2"/>
        <v>289.14</v>
      </c>
      <c r="I55" s="4" t="s">
        <v>35</v>
      </c>
      <c r="J55" s="4"/>
      <c r="K55" s="4"/>
    </row>
    <row r="56" ht="15.75" spans="1:11">
      <c r="A56" s="4"/>
      <c r="B56" s="4"/>
      <c r="C56" s="4"/>
      <c r="D56" s="4"/>
      <c r="E56" s="4"/>
      <c r="F56" s="4"/>
      <c r="G56" s="4"/>
      <c r="H56" s="4"/>
      <c r="I56" s="4" t="s">
        <v>35</v>
      </c>
      <c r="J56" s="4">
        <f>H52+H53+H54+H55</f>
        <v>915.2928</v>
      </c>
      <c r="K56" s="4"/>
    </row>
    <row r="57" ht="15.75" spans="1:11">
      <c r="A57" s="4"/>
      <c r="B57" s="4"/>
      <c r="C57" s="4" t="s">
        <v>41</v>
      </c>
      <c r="D57" s="4"/>
      <c r="E57" s="4"/>
      <c r="F57" s="4"/>
      <c r="G57" s="4"/>
      <c r="H57" s="4"/>
      <c r="I57" s="4"/>
      <c r="J57" s="4"/>
      <c r="K57" s="4"/>
    </row>
    <row r="58" ht="15.75" spans="1:11">
      <c r="A58" s="4"/>
      <c r="B58" s="4"/>
      <c r="C58" s="4" t="s">
        <v>34</v>
      </c>
      <c r="D58" s="4">
        <v>92.16</v>
      </c>
      <c r="E58" s="4">
        <v>1</v>
      </c>
      <c r="F58" s="4">
        <v>1.83</v>
      </c>
      <c r="G58" s="4">
        <v>1</v>
      </c>
      <c r="H58" s="4">
        <f t="shared" ref="H58:H61" si="3">G58*F58*E58*D58</f>
        <v>168.6528</v>
      </c>
      <c r="I58" s="4" t="s">
        <v>35</v>
      </c>
      <c r="J58" s="4"/>
      <c r="K58" s="4"/>
    </row>
    <row r="59" ht="15.75" spans="1:11">
      <c r="A59" s="4"/>
      <c r="B59" s="4"/>
      <c r="C59" s="4" t="s">
        <v>36</v>
      </c>
      <c r="D59" s="4">
        <v>79</v>
      </c>
      <c r="E59" s="4">
        <v>1</v>
      </c>
      <c r="F59" s="4">
        <v>1.83</v>
      </c>
      <c r="G59" s="4">
        <v>1</v>
      </c>
      <c r="H59" s="4">
        <f t="shared" si="3"/>
        <v>144.57</v>
      </c>
      <c r="I59" s="4" t="s">
        <v>35</v>
      </c>
      <c r="J59" s="4"/>
      <c r="K59" s="4"/>
    </row>
    <row r="60" ht="15.75" spans="1:11">
      <c r="A60" s="4"/>
      <c r="B60" s="4"/>
      <c r="C60" s="4" t="s">
        <v>37</v>
      </c>
      <c r="D60" s="4">
        <v>140</v>
      </c>
      <c r="E60" s="4">
        <v>1</v>
      </c>
      <c r="F60" s="4">
        <v>1.83</v>
      </c>
      <c r="G60" s="4">
        <v>1</v>
      </c>
      <c r="H60" s="4">
        <f t="shared" si="3"/>
        <v>256.2</v>
      </c>
      <c r="I60" s="4" t="s">
        <v>35</v>
      </c>
      <c r="J60" s="4"/>
      <c r="K60" s="4"/>
    </row>
    <row r="61" ht="15.75" spans="1:11">
      <c r="A61" s="4"/>
      <c r="B61" s="4"/>
      <c r="C61" s="4" t="s">
        <v>38</v>
      </c>
      <c r="D61" s="4">
        <v>110</v>
      </c>
      <c r="E61" s="4">
        <v>1</v>
      </c>
      <c r="F61" s="4">
        <v>1.83</v>
      </c>
      <c r="G61" s="4">
        <v>1</v>
      </c>
      <c r="H61" s="4">
        <f t="shared" si="3"/>
        <v>201.3</v>
      </c>
      <c r="I61" s="4" t="s">
        <v>35</v>
      </c>
      <c r="J61" s="4"/>
      <c r="K61" s="4"/>
    </row>
    <row r="62" ht="15.75" spans="1:11">
      <c r="A62" s="4"/>
      <c r="B62" s="4"/>
      <c r="C62" s="4"/>
      <c r="D62" s="4"/>
      <c r="E62" s="4"/>
      <c r="F62" s="4"/>
      <c r="G62" s="4"/>
      <c r="H62" s="4"/>
      <c r="I62" s="4" t="s">
        <v>35</v>
      </c>
      <c r="J62" s="4">
        <f>H58+H59+H60+H61</f>
        <v>770.7228</v>
      </c>
      <c r="K62" s="4"/>
    </row>
    <row r="63" ht="15.75" spans="1:11">
      <c r="A63" s="4"/>
      <c r="B63" s="4"/>
      <c r="C63" s="4" t="s">
        <v>43</v>
      </c>
      <c r="D63" s="4"/>
      <c r="E63" s="4"/>
      <c r="F63" s="4"/>
      <c r="G63" s="4"/>
      <c r="H63" s="4"/>
      <c r="I63" s="4"/>
      <c r="J63" s="4"/>
      <c r="K63" s="4"/>
    </row>
    <row r="64" ht="15.75" spans="1:11">
      <c r="A64" s="4"/>
      <c r="B64" s="4"/>
      <c r="C64" s="4" t="s">
        <v>34</v>
      </c>
      <c r="D64" s="4">
        <v>76</v>
      </c>
      <c r="E64" s="4">
        <v>1</v>
      </c>
      <c r="F64" s="4">
        <v>1.83</v>
      </c>
      <c r="G64" s="4">
        <v>1</v>
      </c>
      <c r="H64" s="4">
        <f t="shared" ref="H64:H67" si="4">G64*F64*E64*D64</f>
        <v>139.08</v>
      </c>
      <c r="I64" s="4" t="s">
        <v>35</v>
      </c>
      <c r="J64" s="4"/>
      <c r="K64" s="4"/>
    </row>
    <row r="65" ht="15.75" spans="1:11">
      <c r="A65" s="4"/>
      <c r="B65" s="4"/>
      <c r="C65" s="4" t="s">
        <v>36</v>
      </c>
      <c r="D65" s="4">
        <v>67</v>
      </c>
      <c r="E65" s="4">
        <v>1</v>
      </c>
      <c r="F65" s="4">
        <v>1.83</v>
      </c>
      <c r="G65" s="4">
        <v>1</v>
      </c>
      <c r="H65" s="4">
        <f t="shared" si="4"/>
        <v>122.61</v>
      </c>
      <c r="I65" s="4" t="s">
        <v>35</v>
      </c>
      <c r="J65" s="4"/>
      <c r="K65" s="4"/>
    </row>
    <row r="66" ht="15.75" spans="1:11">
      <c r="A66" s="4"/>
      <c r="B66" s="4"/>
      <c r="C66" s="4" t="s">
        <v>37</v>
      </c>
      <c r="D66" s="4">
        <v>120</v>
      </c>
      <c r="E66" s="4">
        <v>1</v>
      </c>
      <c r="F66" s="4">
        <v>1.83</v>
      </c>
      <c r="G66" s="4">
        <v>1</v>
      </c>
      <c r="H66" s="4">
        <f t="shared" si="4"/>
        <v>219.6</v>
      </c>
      <c r="I66" s="4" t="s">
        <v>35</v>
      </c>
      <c r="J66" s="4"/>
      <c r="K66" s="4"/>
    </row>
    <row r="67" ht="15.75" spans="1:11">
      <c r="A67" s="4"/>
      <c r="B67" s="4"/>
      <c r="C67" s="4" t="s">
        <v>38</v>
      </c>
      <c r="D67" s="4">
        <v>93</v>
      </c>
      <c r="E67" s="4">
        <v>1</v>
      </c>
      <c r="F67" s="4">
        <v>1.83</v>
      </c>
      <c r="G67" s="4">
        <v>1</v>
      </c>
      <c r="H67" s="4">
        <f t="shared" si="4"/>
        <v>170.19</v>
      </c>
      <c r="I67" s="4" t="s">
        <v>35</v>
      </c>
      <c r="J67" s="4"/>
      <c r="K67" s="4"/>
    </row>
    <row r="68" ht="15.75" spans="1:11">
      <c r="A68" s="4"/>
      <c r="B68" s="4"/>
      <c r="C68" s="4"/>
      <c r="D68" s="4"/>
      <c r="E68" s="4"/>
      <c r="F68" s="4"/>
      <c r="G68" s="4"/>
      <c r="H68" s="4"/>
      <c r="I68" s="4" t="s">
        <v>35</v>
      </c>
      <c r="J68" s="4">
        <f>H64+H65+H66+H67</f>
        <v>651.48</v>
      </c>
      <c r="K68" s="4"/>
    </row>
    <row r="69" ht="15.75" spans="1:11">
      <c r="A69" s="4"/>
      <c r="B69" s="4" t="s">
        <v>44</v>
      </c>
      <c r="C69" s="4" t="s">
        <v>47</v>
      </c>
      <c r="D69" s="4">
        <v>62</v>
      </c>
      <c r="E69" s="4">
        <v>1</v>
      </c>
      <c r="F69" s="4">
        <v>1.83</v>
      </c>
      <c r="G69" s="4">
        <v>1</v>
      </c>
      <c r="H69" s="4">
        <f>G69*F69*D69</f>
        <v>113.46</v>
      </c>
      <c r="I69" s="4" t="s">
        <v>35</v>
      </c>
      <c r="J69" s="4"/>
      <c r="K69" s="4"/>
    </row>
    <row r="70" ht="15.75" spans="1:11">
      <c r="A70" s="4"/>
      <c r="B70" s="4"/>
      <c r="C70" s="4" t="s">
        <v>50</v>
      </c>
      <c r="D70" s="4">
        <v>62</v>
      </c>
      <c r="E70" s="4">
        <v>1</v>
      </c>
      <c r="F70" s="4">
        <v>1.83</v>
      </c>
      <c r="G70" s="4">
        <v>1</v>
      </c>
      <c r="H70" s="4">
        <f>G70*F70*D70</f>
        <v>113.46</v>
      </c>
      <c r="I70" s="4" t="s">
        <v>35</v>
      </c>
      <c r="J70" s="4"/>
      <c r="K70" s="4"/>
    </row>
    <row r="71" ht="15.75" spans="1:11">
      <c r="A71" s="4"/>
      <c r="B71" s="4"/>
      <c r="C71" s="4"/>
      <c r="D71" s="4"/>
      <c r="E71" s="4"/>
      <c r="F71" s="4"/>
      <c r="G71" s="4"/>
      <c r="H71" s="4"/>
      <c r="I71" s="4" t="s">
        <v>35</v>
      </c>
      <c r="J71" s="4">
        <f>H69+H70</f>
        <v>226.92</v>
      </c>
      <c r="K71" s="4"/>
    </row>
    <row r="72" ht="15.75" spans="1:11">
      <c r="A72" s="4">
        <v>4</v>
      </c>
      <c r="B72" s="4" t="s">
        <v>51</v>
      </c>
      <c r="C72" s="4" t="s">
        <v>52</v>
      </c>
      <c r="D72" s="4">
        <v>162</v>
      </c>
      <c r="E72" s="4">
        <v>1</v>
      </c>
      <c r="F72" s="4">
        <v>4</v>
      </c>
      <c r="G72" s="4">
        <v>1</v>
      </c>
      <c r="H72" s="4">
        <f>G72*F72*E72*D72</f>
        <v>648</v>
      </c>
      <c r="I72" s="4" t="s">
        <v>35</v>
      </c>
      <c r="J72" s="4"/>
      <c r="K72" s="4"/>
    </row>
    <row r="73" ht="15.75" spans="1:11">
      <c r="A73" s="4"/>
      <c r="B73" s="4" t="s">
        <v>53</v>
      </c>
      <c r="C73" s="4"/>
      <c r="D73" s="4"/>
      <c r="E73" s="4"/>
      <c r="F73" s="4"/>
      <c r="G73" s="4"/>
      <c r="H73" s="4"/>
      <c r="I73" s="4" t="s">
        <v>35</v>
      </c>
      <c r="J73" s="4">
        <f>H72</f>
        <v>648</v>
      </c>
      <c r="K73" s="4"/>
    </row>
    <row r="74" ht="15.75" spans="1:11">
      <c r="A74" s="4"/>
      <c r="B74" s="4"/>
      <c r="C74" s="4" t="s">
        <v>49</v>
      </c>
      <c r="D74" s="4">
        <v>162</v>
      </c>
      <c r="E74" s="4">
        <v>1</v>
      </c>
      <c r="F74" s="4">
        <v>4.33</v>
      </c>
      <c r="G74" s="4">
        <v>2</v>
      </c>
      <c r="H74" s="4">
        <f>G74*F74*D74</f>
        <v>1402.92</v>
      </c>
      <c r="I74" s="4" t="s">
        <v>35</v>
      </c>
      <c r="J74" s="4"/>
      <c r="K74" s="4"/>
    </row>
    <row r="75" ht="15.75" spans="1:11">
      <c r="A75" s="4"/>
      <c r="B75" s="4"/>
      <c r="C75" s="4"/>
      <c r="D75" s="4"/>
      <c r="E75" s="4"/>
      <c r="F75" s="4"/>
      <c r="G75" s="4"/>
      <c r="H75" s="4"/>
      <c r="I75" s="4" t="s">
        <v>35</v>
      </c>
      <c r="J75" s="4">
        <f>H74</f>
        <v>1402.92</v>
      </c>
      <c r="K75" s="4"/>
    </row>
    <row r="76" ht="15.75" spans="1:11">
      <c r="A76" s="4">
        <v>5</v>
      </c>
      <c r="B76" s="4" t="s">
        <v>54</v>
      </c>
      <c r="C76" s="4" t="s">
        <v>55</v>
      </c>
      <c r="D76" s="4">
        <v>97</v>
      </c>
      <c r="E76" s="4">
        <v>1.5</v>
      </c>
      <c r="F76" s="4">
        <v>2.5</v>
      </c>
      <c r="G76" s="4">
        <v>1</v>
      </c>
      <c r="H76" s="4">
        <f t="shared" ref="H76:H82" si="5">G76*F76*D76</f>
        <v>242.5</v>
      </c>
      <c r="I76" s="4" t="s">
        <v>35</v>
      </c>
      <c r="J76" s="4">
        <f>H76</f>
        <v>242.5</v>
      </c>
      <c r="K76" s="4"/>
    </row>
    <row r="77" ht="15.75" spans="1:11">
      <c r="A77" s="4"/>
      <c r="B77" s="4" t="s">
        <v>56</v>
      </c>
      <c r="C77" s="4" t="s">
        <v>57</v>
      </c>
      <c r="D77" s="4">
        <v>97</v>
      </c>
      <c r="E77" s="4">
        <v>1</v>
      </c>
      <c r="F77" s="4">
        <v>1</v>
      </c>
      <c r="G77" s="4">
        <v>1</v>
      </c>
      <c r="H77" s="4">
        <f t="shared" si="5"/>
        <v>97</v>
      </c>
      <c r="I77" s="4" t="s">
        <v>35</v>
      </c>
      <c r="J77" s="4">
        <f t="shared" ref="J77:J82" si="6">H77</f>
        <v>97</v>
      </c>
      <c r="K77" s="4"/>
    </row>
    <row r="78" ht="15.75" spans="1:11">
      <c r="A78" s="4"/>
      <c r="B78" s="4"/>
      <c r="C78" s="4" t="s">
        <v>58</v>
      </c>
      <c r="D78" s="4">
        <v>1</v>
      </c>
      <c r="E78" s="4">
        <v>1</v>
      </c>
      <c r="F78" s="4">
        <v>5.5</v>
      </c>
      <c r="G78" s="4">
        <v>1</v>
      </c>
      <c r="H78" s="4">
        <v>9</v>
      </c>
      <c r="I78" s="4" t="s">
        <v>59</v>
      </c>
      <c r="J78" s="4">
        <f t="shared" si="6"/>
        <v>9</v>
      </c>
      <c r="K78" s="4"/>
    </row>
    <row r="79" ht="15.75" spans="1:11">
      <c r="A79" s="4"/>
      <c r="B79" s="4"/>
      <c r="C79" s="4" t="s">
        <v>60</v>
      </c>
      <c r="D79" s="4">
        <v>84.5</v>
      </c>
      <c r="E79" s="4">
        <v>1</v>
      </c>
      <c r="F79" s="4">
        <v>3</v>
      </c>
      <c r="G79" s="4">
        <v>2</v>
      </c>
      <c r="H79" s="4">
        <f t="shared" si="5"/>
        <v>507</v>
      </c>
      <c r="I79" s="4" t="s">
        <v>35</v>
      </c>
      <c r="J79" s="4">
        <f t="shared" si="6"/>
        <v>507</v>
      </c>
      <c r="K79" s="4"/>
    </row>
    <row r="80" ht="15.75" spans="1:11">
      <c r="A80" s="4"/>
      <c r="B80" s="4"/>
      <c r="C80" s="4" t="s">
        <v>49</v>
      </c>
      <c r="D80" s="4">
        <v>84.5</v>
      </c>
      <c r="E80" s="4">
        <v>1</v>
      </c>
      <c r="F80" s="4">
        <v>6.34</v>
      </c>
      <c r="G80" s="4">
        <v>1</v>
      </c>
      <c r="H80" s="4">
        <f t="shared" si="5"/>
        <v>535.73</v>
      </c>
      <c r="I80" s="4" t="s">
        <v>35</v>
      </c>
      <c r="J80" s="4">
        <f t="shared" si="6"/>
        <v>535.73</v>
      </c>
      <c r="K80" s="4"/>
    </row>
    <row r="81" ht="15.75" spans="1:11">
      <c r="A81" s="4"/>
      <c r="B81" s="4"/>
      <c r="C81" s="4" t="s">
        <v>61</v>
      </c>
      <c r="D81" s="4">
        <v>84.5</v>
      </c>
      <c r="E81" s="4">
        <v>1</v>
      </c>
      <c r="F81" s="4">
        <v>5</v>
      </c>
      <c r="G81" s="4">
        <v>1</v>
      </c>
      <c r="H81" s="4">
        <f t="shared" si="5"/>
        <v>422.5</v>
      </c>
      <c r="I81" s="4" t="s">
        <v>35</v>
      </c>
      <c r="J81" s="4">
        <f t="shared" si="6"/>
        <v>422.5</v>
      </c>
      <c r="K81" s="4"/>
    </row>
    <row r="82" ht="15.75" spans="1:11">
      <c r="A82" s="4"/>
      <c r="B82" s="4"/>
      <c r="C82" s="4" t="s">
        <v>62</v>
      </c>
      <c r="D82" s="4">
        <v>3</v>
      </c>
      <c r="E82" s="4">
        <v>1</v>
      </c>
      <c r="F82" s="4">
        <v>5.5</v>
      </c>
      <c r="G82" s="4">
        <v>9</v>
      </c>
      <c r="H82" s="4">
        <f t="shared" si="5"/>
        <v>148.5</v>
      </c>
      <c r="I82" s="4" t="s">
        <v>35</v>
      </c>
      <c r="J82" s="4">
        <f t="shared" si="6"/>
        <v>148.5</v>
      </c>
      <c r="K82" s="4"/>
    </row>
    <row r="83" ht="15.75" spans="1:11">
      <c r="A83" s="4"/>
      <c r="B83" s="4"/>
      <c r="C83" s="4" t="s">
        <v>63</v>
      </c>
      <c r="D83" s="4">
        <v>84.5</v>
      </c>
      <c r="E83" s="4">
        <v>1</v>
      </c>
      <c r="F83" s="4">
        <v>1</v>
      </c>
      <c r="G83" s="4">
        <v>2</v>
      </c>
      <c r="H83" s="4">
        <v>169</v>
      </c>
      <c r="I83" s="4" t="s">
        <v>64</v>
      </c>
      <c r="J83" s="4">
        <v>84.5</v>
      </c>
      <c r="K83" s="4"/>
    </row>
    <row r="84" ht="15.75" spans="1:11">
      <c r="A84" s="4"/>
      <c r="B84" s="4"/>
      <c r="C84" s="4" t="s">
        <v>65</v>
      </c>
      <c r="D84" s="4">
        <v>6.5</v>
      </c>
      <c r="E84" s="4">
        <v>1</v>
      </c>
      <c r="F84" s="4">
        <v>1</v>
      </c>
      <c r="G84" s="4">
        <v>5</v>
      </c>
      <c r="H84" s="4">
        <f t="shared" ref="H84:H88" si="7">G84*F84*E84*D84</f>
        <v>32.5</v>
      </c>
      <c r="I84" s="4" t="s">
        <v>35</v>
      </c>
      <c r="J84" s="4">
        <f>H84</f>
        <v>32.5</v>
      </c>
      <c r="K84" s="4"/>
    </row>
    <row r="85" ht="15.75" spans="1:11">
      <c r="A85" s="4"/>
      <c r="B85" s="4"/>
      <c r="C85" s="4" t="s">
        <v>66</v>
      </c>
      <c r="D85" s="4">
        <v>6.5</v>
      </c>
      <c r="E85" s="4">
        <v>0.5</v>
      </c>
      <c r="F85" s="4">
        <v>1</v>
      </c>
      <c r="G85" s="4">
        <v>5</v>
      </c>
      <c r="H85" s="4">
        <f t="shared" si="7"/>
        <v>16.25</v>
      </c>
      <c r="I85" s="4" t="s">
        <v>35</v>
      </c>
      <c r="J85" s="4">
        <f>H85</f>
        <v>16.25</v>
      </c>
      <c r="K85" s="4"/>
    </row>
    <row r="86" ht="15.75" spans="1:11">
      <c r="A86" s="4"/>
      <c r="B86" s="4"/>
      <c r="C86" s="4" t="s">
        <v>67</v>
      </c>
      <c r="D86" s="4">
        <v>6.5</v>
      </c>
      <c r="E86" s="4">
        <v>1</v>
      </c>
      <c r="F86" s="4">
        <v>1</v>
      </c>
      <c r="G86" s="4">
        <v>5</v>
      </c>
      <c r="H86" s="4">
        <f t="shared" si="7"/>
        <v>32.5</v>
      </c>
      <c r="I86" s="4" t="s">
        <v>35</v>
      </c>
      <c r="J86" s="4">
        <f>H86</f>
        <v>32.5</v>
      </c>
      <c r="K86" s="4"/>
    </row>
    <row r="87" ht="15.75" spans="1:11">
      <c r="A87" s="4"/>
      <c r="B87" s="4"/>
      <c r="C87" s="4"/>
      <c r="D87" s="4">
        <v>6.5</v>
      </c>
      <c r="E87" s="4">
        <v>0.5</v>
      </c>
      <c r="F87" s="4">
        <v>1</v>
      </c>
      <c r="G87" s="4">
        <v>5</v>
      </c>
      <c r="H87" s="4">
        <f t="shared" si="7"/>
        <v>16.25</v>
      </c>
      <c r="I87" s="4" t="s">
        <v>35</v>
      </c>
      <c r="J87" s="4">
        <f>H87</f>
        <v>16.25</v>
      </c>
      <c r="K87" s="4"/>
    </row>
    <row r="88" ht="15.75" spans="1:11">
      <c r="A88" s="22"/>
      <c r="B88" s="22"/>
      <c r="C88" s="4" t="s">
        <v>68</v>
      </c>
      <c r="D88" s="4">
        <v>1</v>
      </c>
      <c r="E88" s="4">
        <v>1</v>
      </c>
      <c r="F88" s="4">
        <v>1</v>
      </c>
      <c r="G88" s="4">
        <v>9</v>
      </c>
      <c r="H88" s="4">
        <f t="shared" si="7"/>
        <v>9</v>
      </c>
      <c r="I88" s="4" t="s">
        <v>59</v>
      </c>
      <c r="J88" s="4">
        <f>H88</f>
        <v>9</v>
      </c>
      <c r="K88" s="22"/>
    </row>
  </sheetData>
  <printOptions gridLines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H24" sqref="H24"/>
    </sheetView>
  </sheetViews>
  <sheetFormatPr defaultColWidth="9" defaultRowHeight="15"/>
  <cols>
    <col min="1" max="1" width="9.33333333333333" customWidth="1"/>
    <col min="2" max="2" width="14.8857142857143" customWidth="1"/>
    <col min="3" max="3" width="15" customWidth="1"/>
    <col min="4" max="4" width="10.6666666666667" customWidth="1"/>
    <col min="5" max="5" width="5.66666666666667" customWidth="1"/>
    <col min="6" max="6" width="11.2857142857143" customWidth="1"/>
    <col min="7" max="7" width="11.1047619047619" customWidth="1"/>
    <col min="8" max="8" width="14" customWidth="1"/>
    <col min="9" max="9" width="12.552380952381" customWidth="1"/>
    <col min="10" max="10" width="12.5714285714286" customWidth="1"/>
    <col min="11" max="11" width="9.55238095238095" customWidth="1"/>
  </cols>
  <sheetData>
    <row r="1" ht="15.75" spans="1:11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15.75" spans="1:11">
      <c r="A2" s="16" t="s">
        <v>1</v>
      </c>
      <c r="B2" s="16"/>
      <c r="C2" s="16" t="str">
        <f>'ghmc park mes'!C2</f>
        <v>MMR - Kowkur LLP</v>
      </c>
      <c r="D2" s="16"/>
      <c r="E2" s="16"/>
      <c r="F2" s="16"/>
      <c r="G2" s="16"/>
      <c r="H2" s="16"/>
      <c r="I2" s="16"/>
      <c r="J2" s="16"/>
      <c r="K2" s="16"/>
    </row>
    <row r="3" ht="15.75" spans="1:11">
      <c r="A3" s="16" t="s">
        <v>3</v>
      </c>
      <c r="B3" s="16"/>
      <c r="C3" s="16" t="str">
        <f>'ghmc park mes'!C3</f>
        <v>GHT</v>
      </c>
      <c r="D3" s="16"/>
      <c r="E3" s="16"/>
      <c r="F3" s="16"/>
      <c r="G3" s="16"/>
      <c r="H3" s="16" t="s">
        <v>70</v>
      </c>
      <c r="I3" s="16"/>
      <c r="J3" s="16"/>
      <c r="K3" s="16"/>
    </row>
    <row r="4" ht="15.75" spans="1:11">
      <c r="A4" s="16" t="s">
        <v>5</v>
      </c>
      <c r="B4" s="16"/>
      <c r="C4" s="16" t="str">
        <f>'ghmc park mes'!C4</f>
        <v>GHMC Park civil work estimation</v>
      </c>
      <c r="D4" s="16"/>
      <c r="E4" s="16"/>
      <c r="F4" s="16"/>
      <c r="G4" s="16"/>
      <c r="H4" s="16" t="s">
        <v>71</v>
      </c>
      <c r="I4" s="16"/>
      <c r="J4" s="16"/>
      <c r="K4" s="16"/>
    </row>
    <row r="5" ht="15.75" spans="1:11">
      <c r="A5" s="16" t="s">
        <v>7</v>
      </c>
      <c r="B5" s="16"/>
      <c r="C5" s="16" t="s">
        <v>8</v>
      </c>
      <c r="D5" s="16"/>
      <c r="E5" s="16"/>
      <c r="F5" s="16"/>
      <c r="G5" s="16"/>
      <c r="H5" s="16" t="s">
        <v>72</v>
      </c>
      <c r="I5" s="16"/>
      <c r="J5" s="16"/>
      <c r="K5" s="16"/>
    </row>
    <row r="6" ht="15.75" spans="1:11">
      <c r="A6" s="16" t="s">
        <v>9</v>
      </c>
      <c r="B6" s="16"/>
      <c r="C6" s="16" t="s">
        <v>10</v>
      </c>
      <c r="D6" s="16"/>
      <c r="E6" s="16"/>
      <c r="F6" s="16"/>
      <c r="G6" s="16"/>
      <c r="H6" s="16" t="s">
        <v>73</v>
      </c>
      <c r="I6" s="16"/>
      <c r="J6" s="16"/>
      <c r="K6" s="16"/>
    </row>
    <row r="7" ht="15.75" spans="1:11">
      <c r="A7" s="16" t="s">
        <v>11</v>
      </c>
      <c r="B7" s="16"/>
      <c r="C7" s="16" t="s">
        <v>74</v>
      </c>
      <c r="D7" s="16"/>
      <c r="E7" s="16"/>
      <c r="F7" s="16"/>
      <c r="G7" s="16"/>
      <c r="H7" s="16"/>
      <c r="I7" s="16"/>
      <c r="J7" s="16"/>
      <c r="K7" s="16"/>
    </row>
    <row r="8" ht="15.75" spans="1:11">
      <c r="A8" s="16"/>
      <c r="B8" s="16"/>
      <c r="C8" s="16"/>
      <c r="D8" s="16"/>
      <c r="E8" s="16"/>
      <c r="F8" s="16"/>
      <c r="G8" s="16"/>
      <c r="H8" s="16"/>
      <c r="I8" s="16" t="s">
        <v>75</v>
      </c>
      <c r="J8" s="16"/>
      <c r="K8" s="16"/>
    </row>
    <row r="9" ht="15.75" spans="1:11">
      <c r="A9" s="16" t="s">
        <v>76</v>
      </c>
      <c r="B9" s="16" t="s">
        <v>77</v>
      </c>
      <c r="C9" s="16" t="s">
        <v>78</v>
      </c>
      <c r="D9" s="16" t="s">
        <v>28</v>
      </c>
      <c r="E9" s="16" t="s">
        <v>29</v>
      </c>
      <c r="F9" s="16" t="s">
        <v>79</v>
      </c>
      <c r="G9" s="16" t="s">
        <v>80</v>
      </c>
      <c r="H9" s="16" t="s">
        <v>81</v>
      </c>
      <c r="I9" s="16" t="s">
        <v>82</v>
      </c>
      <c r="J9" s="16" t="s">
        <v>80</v>
      </c>
      <c r="K9" s="16" t="s">
        <v>20</v>
      </c>
    </row>
    <row r="10" ht="15.75" spans="1:11">
      <c r="A10" s="4">
        <v>1</v>
      </c>
      <c r="B10" s="16" t="s">
        <v>83</v>
      </c>
      <c r="C10" s="16" t="s">
        <v>33</v>
      </c>
      <c r="D10" s="16">
        <f>'ghmc park mes'!J16</f>
        <v>1000</v>
      </c>
      <c r="E10" s="16" t="s">
        <v>35</v>
      </c>
      <c r="F10" s="16">
        <v>5</v>
      </c>
      <c r="G10" s="16">
        <f>F10*D10</f>
        <v>5000</v>
      </c>
      <c r="H10" s="4"/>
      <c r="I10" s="16">
        <v>6</v>
      </c>
      <c r="J10" s="16">
        <f>+D10*I10</f>
        <v>6000</v>
      </c>
      <c r="K10" s="16"/>
    </row>
    <row r="11" ht="15.75" spans="1:11">
      <c r="A11" s="16"/>
      <c r="B11" s="16"/>
      <c r="C11" s="16" t="s">
        <v>41</v>
      </c>
      <c r="D11" s="16">
        <f>'ghmc park mes'!J22</f>
        <v>842.32</v>
      </c>
      <c r="E11" s="16" t="s">
        <v>35</v>
      </c>
      <c r="F11" s="16">
        <v>5</v>
      </c>
      <c r="G11" s="16">
        <f>F11*D11</f>
        <v>4211.6</v>
      </c>
      <c r="H11" s="16"/>
      <c r="I11" s="16">
        <v>6</v>
      </c>
      <c r="J11" s="16">
        <f t="shared" ref="J11:J23" si="0">+D11*I11</f>
        <v>5053.92</v>
      </c>
      <c r="K11" s="16"/>
    </row>
    <row r="12" ht="15.75" spans="1:11">
      <c r="A12" s="16"/>
      <c r="B12" s="16"/>
      <c r="C12" s="16" t="s">
        <v>43</v>
      </c>
      <c r="D12" s="16">
        <v>976</v>
      </c>
      <c r="E12" s="16" t="s">
        <v>35</v>
      </c>
      <c r="F12" s="16">
        <v>5</v>
      </c>
      <c r="G12" s="16">
        <f>F12*D12</f>
        <v>4880</v>
      </c>
      <c r="H12" s="16"/>
      <c r="I12" s="16">
        <v>6</v>
      </c>
      <c r="J12" s="16">
        <f t="shared" si="0"/>
        <v>5856</v>
      </c>
      <c r="K12" s="16"/>
    </row>
    <row r="13" ht="15.75" spans="1:11">
      <c r="A13" s="16"/>
      <c r="B13" s="16"/>
      <c r="C13" s="16" t="s">
        <v>44</v>
      </c>
      <c r="D13" s="16">
        <f>'ghmc park mes'!J49</f>
        <v>372</v>
      </c>
      <c r="E13" s="16" t="s">
        <v>35</v>
      </c>
      <c r="F13" s="16">
        <v>5</v>
      </c>
      <c r="G13" s="16">
        <f>F13*D13</f>
        <v>1860</v>
      </c>
      <c r="H13" s="16"/>
      <c r="I13" s="16">
        <v>6</v>
      </c>
      <c r="J13" s="16">
        <f t="shared" si="0"/>
        <v>2232</v>
      </c>
      <c r="K13" s="16"/>
    </row>
    <row r="14" ht="15.75" spans="1:11">
      <c r="A14" s="16"/>
      <c r="B14" s="16"/>
      <c r="C14" s="16"/>
      <c r="D14" s="20" t="s">
        <v>84</v>
      </c>
      <c r="E14" s="20"/>
      <c r="F14" s="20"/>
      <c r="G14" s="20">
        <f>G10+G11+G12+G13</f>
        <v>15951.6</v>
      </c>
      <c r="H14" s="16"/>
      <c r="I14" s="16"/>
      <c r="J14" s="20">
        <f>SUM(J10:J13)</f>
        <v>19141.92</v>
      </c>
      <c r="K14" s="16"/>
    </row>
    <row r="15" ht="15.75" spans="1:11">
      <c r="A15" s="16">
        <v>2</v>
      </c>
      <c r="B15" s="16" t="s">
        <v>85</v>
      </c>
      <c r="C15" s="16" t="s">
        <v>33</v>
      </c>
      <c r="D15" s="16">
        <f>'ghmc park mes'!J34</f>
        <v>1000</v>
      </c>
      <c r="E15" s="16" t="s">
        <v>35</v>
      </c>
      <c r="F15" s="16">
        <v>10</v>
      </c>
      <c r="G15" s="16">
        <f>F15*D15</f>
        <v>10000</v>
      </c>
      <c r="H15" s="16"/>
      <c r="I15" s="16">
        <v>13</v>
      </c>
      <c r="J15" s="16">
        <f t="shared" si="0"/>
        <v>13000</v>
      </c>
      <c r="K15" s="16"/>
    </row>
    <row r="16" ht="15.75" spans="1:11">
      <c r="A16" s="16"/>
      <c r="B16" s="16"/>
      <c r="C16" s="16" t="s">
        <v>41</v>
      </c>
      <c r="D16" s="16">
        <f>'ghmc park mes'!J40</f>
        <v>842.32</v>
      </c>
      <c r="E16" s="16" t="s">
        <v>35</v>
      </c>
      <c r="F16" s="16">
        <v>10</v>
      </c>
      <c r="G16" s="16">
        <f>F16*D16</f>
        <v>8423.2</v>
      </c>
      <c r="H16" s="16"/>
      <c r="I16" s="16">
        <v>13</v>
      </c>
      <c r="J16" s="16">
        <f t="shared" si="0"/>
        <v>10950.16</v>
      </c>
      <c r="K16" s="16"/>
    </row>
    <row r="17" ht="15.75" spans="1:11">
      <c r="A17" s="16"/>
      <c r="B17" s="16"/>
      <c r="C17" s="16" t="s">
        <v>43</v>
      </c>
      <c r="D17" s="16">
        <v>842.32</v>
      </c>
      <c r="E17" s="16" t="s">
        <v>35</v>
      </c>
      <c r="F17" s="16">
        <v>10</v>
      </c>
      <c r="G17" s="16">
        <f>F17*D17</f>
        <v>8423.2</v>
      </c>
      <c r="H17" s="16"/>
      <c r="I17" s="16">
        <v>13</v>
      </c>
      <c r="J17" s="16">
        <f t="shared" si="0"/>
        <v>10950.16</v>
      </c>
      <c r="K17" s="16"/>
    </row>
    <row r="18" ht="15.75" spans="1:11">
      <c r="A18" s="16"/>
      <c r="B18" s="16"/>
      <c r="C18" s="16" t="s">
        <v>44</v>
      </c>
      <c r="D18" s="16">
        <f>'ghmc park mes'!J49</f>
        <v>372</v>
      </c>
      <c r="E18" s="16" t="s">
        <v>35</v>
      </c>
      <c r="F18" s="16">
        <v>10</v>
      </c>
      <c r="G18" s="16">
        <f>F18*D18</f>
        <v>3720</v>
      </c>
      <c r="H18" s="16"/>
      <c r="I18" s="16">
        <v>13</v>
      </c>
      <c r="J18" s="16">
        <f t="shared" si="0"/>
        <v>4836</v>
      </c>
      <c r="K18" s="16"/>
    </row>
    <row r="19" ht="15.75" spans="1:11">
      <c r="A19" s="16"/>
      <c r="B19" s="16"/>
      <c r="C19" s="16"/>
      <c r="D19" s="20" t="s">
        <v>86</v>
      </c>
      <c r="E19" s="20"/>
      <c r="F19" s="20"/>
      <c r="G19" s="20">
        <f>G15+G16+G17+G18</f>
        <v>30566.4</v>
      </c>
      <c r="H19" s="16"/>
      <c r="I19" s="16"/>
      <c r="J19" s="20">
        <f>SUM(J15:J18)</f>
        <v>39736.32</v>
      </c>
      <c r="K19" s="16"/>
    </row>
    <row r="20" ht="15.75" spans="1:11">
      <c r="A20" s="16">
        <v>3</v>
      </c>
      <c r="B20" s="16" t="s">
        <v>49</v>
      </c>
      <c r="C20" s="16" t="s">
        <v>33</v>
      </c>
      <c r="D20" s="16">
        <f>'ghmc park mes'!J56</f>
        <v>915.2928</v>
      </c>
      <c r="E20" s="16" t="s">
        <v>35</v>
      </c>
      <c r="F20" s="16">
        <v>12</v>
      </c>
      <c r="G20" s="16">
        <f>F20*D20</f>
        <v>10983.5136</v>
      </c>
      <c r="H20" s="16"/>
      <c r="I20" s="16">
        <v>15</v>
      </c>
      <c r="J20" s="16">
        <f t="shared" si="0"/>
        <v>13729.392</v>
      </c>
      <c r="K20" s="16"/>
    </row>
    <row r="21" ht="15.75" spans="1:11">
      <c r="A21" s="16"/>
      <c r="B21" s="16"/>
      <c r="C21" s="16" t="s">
        <v>41</v>
      </c>
      <c r="D21" s="16">
        <f>'ghmc park mes'!J62</f>
        <v>770.7228</v>
      </c>
      <c r="E21" s="16" t="s">
        <v>35</v>
      </c>
      <c r="F21" s="16">
        <v>12</v>
      </c>
      <c r="G21" s="16">
        <f>F21*D21</f>
        <v>9248.6736</v>
      </c>
      <c r="H21" s="16"/>
      <c r="I21" s="16">
        <v>15</v>
      </c>
      <c r="J21" s="16">
        <f t="shared" si="0"/>
        <v>11560.842</v>
      </c>
      <c r="K21" s="16"/>
    </row>
    <row r="22" ht="15.75" spans="1:11">
      <c r="A22" s="16"/>
      <c r="B22" s="16"/>
      <c r="C22" s="16" t="s">
        <v>43</v>
      </c>
      <c r="D22" s="16">
        <f>'ghmc park mes'!J68</f>
        <v>651.48</v>
      </c>
      <c r="E22" s="16" t="s">
        <v>35</v>
      </c>
      <c r="F22" s="16">
        <v>12</v>
      </c>
      <c r="G22" s="16">
        <f>F22*D22</f>
        <v>7817.76</v>
      </c>
      <c r="H22" s="16"/>
      <c r="I22" s="16">
        <v>15</v>
      </c>
      <c r="J22" s="16">
        <f t="shared" si="0"/>
        <v>9772.2</v>
      </c>
      <c r="K22" s="16"/>
    </row>
    <row r="23" ht="15.75" spans="1:11">
      <c r="A23" s="16"/>
      <c r="B23" s="16"/>
      <c r="C23" s="16" t="s">
        <v>44</v>
      </c>
      <c r="D23" s="16">
        <f>'ghmc park mes'!J71</f>
        <v>226.92</v>
      </c>
      <c r="E23" s="16" t="s">
        <v>35</v>
      </c>
      <c r="F23" s="16">
        <v>12</v>
      </c>
      <c r="G23" s="16">
        <f>F23*D23</f>
        <v>2723.04</v>
      </c>
      <c r="H23" s="16"/>
      <c r="I23" s="16">
        <v>15</v>
      </c>
      <c r="J23" s="16">
        <f t="shared" si="0"/>
        <v>3403.8</v>
      </c>
      <c r="K23" s="16"/>
    </row>
    <row r="24" ht="15.75" spans="1:11">
      <c r="A24" s="16"/>
      <c r="B24" s="16"/>
      <c r="C24" s="16"/>
      <c r="D24" s="20" t="s">
        <v>87</v>
      </c>
      <c r="E24" s="20"/>
      <c r="F24" s="20"/>
      <c r="G24" s="20">
        <f>G20+G21+G22+G23</f>
        <v>30772.9872</v>
      </c>
      <c r="H24" s="16"/>
      <c r="I24" s="16"/>
      <c r="J24" s="20">
        <f>SUM(J20:J23)</f>
        <v>38466.234</v>
      </c>
      <c r="K24" s="16"/>
    </row>
    <row r="25" ht="15.75" spans="1:1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15.75" spans="1:11">
      <c r="A26" s="4">
        <v>4</v>
      </c>
      <c r="B26" s="16" t="s">
        <v>51</v>
      </c>
      <c r="C26" s="16" t="s">
        <v>88</v>
      </c>
      <c r="D26" s="16">
        <f>'ghmc park mes'!J73</f>
        <v>648</v>
      </c>
      <c r="E26" s="16" t="s">
        <v>35</v>
      </c>
      <c r="F26" s="16">
        <v>10</v>
      </c>
      <c r="G26" s="16">
        <f>F26*D26</f>
        <v>6480</v>
      </c>
      <c r="H26" s="16"/>
      <c r="I26" s="16">
        <v>13</v>
      </c>
      <c r="J26" s="16">
        <f t="shared" ref="J26:J27" si="1">+D26*I26</f>
        <v>8424</v>
      </c>
      <c r="K26" s="16"/>
    </row>
    <row r="27" ht="15.75" spans="1:11">
      <c r="A27" s="16"/>
      <c r="B27" s="16"/>
      <c r="C27" s="16" t="s">
        <v>89</v>
      </c>
      <c r="D27" s="16">
        <f>'ghmc park mes'!J75</f>
        <v>1402.92</v>
      </c>
      <c r="E27" s="16" t="s">
        <v>35</v>
      </c>
      <c r="F27" s="16">
        <v>12</v>
      </c>
      <c r="G27" s="16">
        <f>F27*D27</f>
        <v>16835.04</v>
      </c>
      <c r="H27" s="16"/>
      <c r="I27" s="16">
        <v>15</v>
      </c>
      <c r="J27" s="16">
        <f t="shared" si="1"/>
        <v>21043.8</v>
      </c>
      <c r="K27" s="16"/>
    </row>
    <row r="28" ht="15.75" spans="1:11">
      <c r="A28" s="16"/>
      <c r="B28" s="16"/>
      <c r="C28" s="16"/>
      <c r="D28" s="20" t="s">
        <v>90</v>
      </c>
      <c r="E28" s="20"/>
      <c r="F28" s="20"/>
      <c r="G28" s="20">
        <f>G26+G27</f>
        <v>23315.04</v>
      </c>
      <c r="H28" s="16"/>
      <c r="I28" s="16"/>
      <c r="J28" s="20">
        <f>SUM(J26:J27)</f>
        <v>29467.8</v>
      </c>
      <c r="K28" s="16"/>
    </row>
    <row r="29" ht="15.75" spans="1:11">
      <c r="A29" s="16"/>
      <c r="B29" s="16"/>
      <c r="C29" s="16"/>
      <c r="D29" s="20"/>
      <c r="E29" s="20"/>
      <c r="F29" s="20"/>
      <c r="G29" s="20"/>
      <c r="H29" s="20"/>
      <c r="I29" s="16"/>
      <c r="J29" s="16"/>
      <c r="K29" s="20"/>
    </row>
    <row r="30" ht="15.75" spans="1:11">
      <c r="A30" s="16">
        <v>5</v>
      </c>
      <c r="B30" s="16" t="s">
        <v>54</v>
      </c>
      <c r="C30" s="16" t="s">
        <v>55</v>
      </c>
      <c r="D30" s="16">
        <f>'ghmc park mes'!J76</f>
        <v>242.5</v>
      </c>
      <c r="E30" s="16"/>
      <c r="F30" s="16">
        <v>18</v>
      </c>
      <c r="G30" s="16">
        <f>F30*D30</f>
        <v>4365</v>
      </c>
      <c r="H30" s="16"/>
      <c r="I30" s="16">
        <v>18</v>
      </c>
      <c r="J30" s="16">
        <f>G30</f>
        <v>4365</v>
      </c>
      <c r="K30" s="16"/>
    </row>
    <row r="31" ht="15.75" spans="1:11">
      <c r="A31" s="16"/>
      <c r="B31" s="16" t="s">
        <v>56</v>
      </c>
      <c r="C31" s="16" t="s">
        <v>57</v>
      </c>
      <c r="D31" s="16">
        <f>'ghmc park mes'!J77</f>
        <v>97</v>
      </c>
      <c r="E31" s="16"/>
      <c r="F31" s="16">
        <v>250</v>
      </c>
      <c r="G31" s="16">
        <f t="shared" ref="G31:G41" si="2">F31*D31</f>
        <v>24250</v>
      </c>
      <c r="H31" s="16"/>
      <c r="I31" s="16">
        <v>250</v>
      </c>
      <c r="J31" s="16">
        <f t="shared" ref="J31:J42" si="3">G31</f>
        <v>24250</v>
      </c>
      <c r="K31" s="16"/>
    </row>
    <row r="32" ht="15.75" spans="1:11">
      <c r="A32" s="16"/>
      <c r="B32" s="16"/>
      <c r="C32" s="16" t="s">
        <v>58</v>
      </c>
      <c r="D32" s="16">
        <f>'ghmc park mes'!J78</f>
        <v>9</v>
      </c>
      <c r="E32" s="16"/>
      <c r="F32" s="16">
        <v>2150</v>
      </c>
      <c r="G32" s="16">
        <f t="shared" si="2"/>
        <v>19350</v>
      </c>
      <c r="H32" s="16"/>
      <c r="I32" s="16">
        <v>2150</v>
      </c>
      <c r="J32" s="16">
        <f t="shared" si="3"/>
        <v>19350</v>
      </c>
      <c r="K32" s="16"/>
    </row>
    <row r="33" ht="15.75" spans="1:11">
      <c r="A33" s="16"/>
      <c r="B33" s="16"/>
      <c r="C33" s="16" t="s">
        <v>60</v>
      </c>
      <c r="D33" s="16">
        <f>'ghmc park mes'!J79</f>
        <v>507</v>
      </c>
      <c r="E33" s="16"/>
      <c r="F33" s="16">
        <v>10</v>
      </c>
      <c r="G33" s="16">
        <f t="shared" si="2"/>
        <v>5070</v>
      </c>
      <c r="H33" s="16"/>
      <c r="I33" s="16">
        <v>10</v>
      </c>
      <c r="J33" s="16">
        <f t="shared" si="3"/>
        <v>5070</v>
      </c>
      <c r="K33" s="16"/>
    </row>
    <row r="34" ht="15.75" spans="1:11">
      <c r="A34" s="16"/>
      <c r="B34" s="16"/>
      <c r="C34" s="16" t="s">
        <v>49</v>
      </c>
      <c r="D34" s="16">
        <f>'ghmc park mes'!J80</f>
        <v>535.73</v>
      </c>
      <c r="E34" s="16"/>
      <c r="F34" s="16">
        <v>12</v>
      </c>
      <c r="G34" s="16">
        <f t="shared" si="2"/>
        <v>6428.76</v>
      </c>
      <c r="H34" s="16"/>
      <c r="I34" s="16">
        <v>12</v>
      </c>
      <c r="J34" s="16">
        <f t="shared" si="3"/>
        <v>6428.76</v>
      </c>
      <c r="K34" s="16"/>
    </row>
    <row r="35" ht="15.75" spans="1:11">
      <c r="A35" s="16"/>
      <c r="B35" s="16"/>
      <c r="C35" s="16" t="s">
        <v>61</v>
      </c>
      <c r="D35" s="16">
        <f>'ghmc park mes'!J81</f>
        <v>422.5</v>
      </c>
      <c r="E35" s="16"/>
      <c r="F35" s="16">
        <v>12</v>
      </c>
      <c r="G35" s="16">
        <f t="shared" si="2"/>
        <v>5070</v>
      </c>
      <c r="H35" s="16"/>
      <c r="I35" s="16">
        <v>12</v>
      </c>
      <c r="J35" s="16">
        <f t="shared" si="3"/>
        <v>5070</v>
      </c>
      <c r="K35" s="16"/>
    </row>
    <row r="36" ht="15.75" spans="1:11">
      <c r="A36" s="16"/>
      <c r="B36" s="16"/>
      <c r="C36" s="16" t="s">
        <v>62</v>
      </c>
      <c r="D36" s="16">
        <f>'ghmc park mes'!J82</f>
        <v>148.5</v>
      </c>
      <c r="E36" s="16"/>
      <c r="F36" s="16">
        <v>12</v>
      </c>
      <c r="G36" s="16">
        <f t="shared" si="2"/>
        <v>1782</v>
      </c>
      <c r="H36" s="16"/>
      <c r="I36" s="16">
        <v>12</v>
      </c>
      <c r="J36" s="16">
        <f t="shared" si="3"/>
        <v>1782</v>
      </c>
      <c r="K36" s="16"/>
    </row>
    <row r="37" ht="15.75" spans="1:11">
      <c r="A37" s="16"/>
      <c r="B37" s="16"/>
      <c r="C37" s="16" t="s">
        <v>63</v>
      </c>
      <c r="D37" s="16">
        <f>'ghmc park mes'!J83</f>
        <v>84.5</v>
      </c>
      <c r="E37" s="16"/>
      <c r="F37" s="16">
        <v>15</v>
      </c>
      <c r="G37" s="16">
        <f t="shared" si="2"/>
        <v>1267.5</v>
      </c>
      <c r="H37" s="16"/>
      <c r="I37" s="16">
        <v>15</v>
      </c>
      <c r="J37" s="16">
        <f t="shared" si="3"/>
        <v>1267.5</v>
      </c>
      <c r="K37" s="16"/>
    </row>
    <row r="38" ht="15.75" spans="1:11">
      <c r="A38" s="16"/>
      <c r="B38" s="16"/>
      <c r="C38" s="16" t="s">
        <v>65</v>
      </c>
      <c r="D38" s="16">
        <f>'ghmc park mes'!J84</f>
        <v>32.5</v>
      </c>
      <c r="E38" s="16"/>
      <c r="F38" s="16">
        <v>12</v>
      </c>
      <c r="G38" s="16">
        <f t="shared" si="2"/>
        <v>390</v>
      </c>
      <c r="H38" s="16"/>
      <c r="I38" s="16">
        <v>12</v>
      </c>
      <c r="J38" s="16">
        <f t="shared" si="3"/>
        <v>390</v>
      </c>
      <c r="K38" s="16"/>
    </row>
    <row r="39" ht="15.75" spans="1:11">
      <c r="A39" s="16"/>
      <c r="B39" s="16"/>
      <c r="C39" s="16" t="s">
        <v>66</v>
      </c>
      <c r="D39" s="16">
        <f>'ghmc park mes'!J85</f>
        <v>16.25</v>
      </c>
      <c r="E39" s="16"/>
      <c r="F39" s="16">
        <v>12</v>
      </c>
      <c r="G39" s="16">
        <f t="shared" si="2"/>
        <v>195</v>
      </c>
      <c r="H39" s="16"/>
      <c r="I39" s="16">
        <v>12</v>
      </c>
      <c r="J39" s="16">
        <f t="shared" si="3"/>
        <v>195</v>
      </c>
      <c r="K39" s="16"/>
    </row>
    <row r="40" ht="15.75" spans="1:11">
      <c r="A40" s="16"/>
      <c r="B40" s="16"/>
      <c r="C40" s="16" t="s">
        <v>67</v>
      </c>
      <c r="D40" s="16">
        <f>'ghmc park mes'!J86</f>
        <v>32.5</v>
      </c>
      <c r="E40" s="16"/>
      <c r="F40" s="16">
        <v>12</v>
      </c>
      <c r="G40" s="16">
        <f t="shared" si="2"/>
        <v>390</v>
      </c>
      <c r="H40" s="16"/>
      <c r="I40" s="16">
        <v>12</v>
      </c>
      <c r="J40" s="16">
        <f t="shared" si="3"/>
        <v>390</v>
      </c>
      <c r="K40" s="16"/>
    </row>
    <row r="41" ht="15.75" spans="1:11">
      <c r="A41" s="16"/>
      <c r="B41" s="16"/>
      <c r="C41" s="16"/>
      <c r="D41" s="16">
        <f>'ghmc park mes'!J87</f>
        <v>16.25</v>
      </c>
      <c r="E41" s="16"/>
      <c r="F41" s="16">
        <v>12</v>
      </c>
      <c r="G41" s="16">
        <f t="shared" si="2"/>
        <v>195</v>
      </c>
      <c r="H41" s="16"/>
      <c r="I41" s="16">
        <v>12</v>
      </c>
      <c r="J41" s="16">
        <f t="shared" si="3"/>
        <v>195</v>
      </c>
      <c r="K41" s="16"/>
    </row>
    <row r="42" ht="15.75" spans="1:11">
      <c r="A42" s="16"/>
      <c r="B42" s="16"/>
      <c r="C42" s="16" t="s">
        <v>68</v>
      </c>
      <c r="D42" s="9">
        <v>9</v>
      </c>
      <c r="E42" s="16"/>
      <c r="F42" s="16">
        <v>1173</v>
      </c>
      <c r="G42" s="9">
        <v>10557</v>
      </c>
      <c r="H42" s="16"/>
      <c r="I42" s="16">
        <v>1173</v>
      </c>
      <c r="J42" s="16">
        <v>10557</v>
      </c>
      <c r="K42" s="16"/>
    </row>
    <row r="43" ht="15.75" spans="1:11">
      <c r="A43" s="16"/>
      <c r="B43" s="16"/>
      <c r="C43" s="16"/>
      <c r="D43" s="16" t="s">
        <v>91</v>
      </c>
      <c r="E43" s="20"/>
      <c r="F43" s="20"/>
      <c r="G43" s="21">
        <f>G30+G31+G32+G33+G34+G35+G36+G37+G38+G39+G40+G41+G42</f>
        <v>79310.26</v>
      </c>
      <c r="H43" s="9"/>
      <c r="I43" s="20"/>
      <c r="J43" s="16">
        <f>J30+J31+J32+J33+J34+J35+J36+J37+J38+J39+J40+J41+J42</f>
        <v>79310.26</v>
      </c>
      <c r="K43" s="16"/>
    </row>
    <row r="44" ht="15.75" spans="1:11">
      <c r="A44" s="9"/>
      <c r="B44" s="9"/>
      <c r="C44" s="9"/>
      <c r="D44" s="20" t="s">
        <v>92</v>
      </c>
      <c r="E44" s="9"/>
      <c r="F44" s="9"/>
      <c r="G44" s="9">
        <v>179916.29</v>
      </c>
      <c r="H44" s="21">
        <f>G14+G19+G24+G28+G43</f>
        <v>179916.2872</v>
      </c>
      <c r="I44" s="9"/>
      <c r="J44" s="20">
        <v>206122.53</v>
      </c>
      <c r="K44" s="21"/>
    </row>
  </sheetData>
  <printOptions gridLines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22" sqref="F22"/>
    </sheetView>
  </sheetViews>
  <sheetFormatPr defaultColWidth="9" defaultRowHeight="15"/>
  <cols>
    <col min="2" max="2" width="20.3333333333333" customWidth="1"/>
    <col min="3" max="3" width="19" customWidth="1"/>
    <col min="7" max="7" width="12.8857142857143" customWidth="1"/>
    <col min="8" max="8" width="19.6666666666667" customWidth="1"/>
  </cols>
  <sheetData>
    <row r="1" ht="15.75" spans="1:11">
      <c r="A1" s="17"/>
      <c r="B1" s="17"/>
      <c r="C1" s="17"/>
      <c r="D1" s="17"/>
      <c r="E1" s="17"/>
      <c r="F1" s="17"/>
      <c r="G1" s="17"/>
      <c r="H1" s="17"/>
      <c r="I1" s="17"/>
      <c r="J1" s="17"/>
      <c r="K1" s="9"/>
    </row>
    <row r="2" ht="15.75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9"/>
    </row>
    <row r="3" ht="15.75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9"/>
    </row>
    <row r="4" ht="15.75" spans="1:11">
      <c r="A4" s="17"/>
      <c r="B4" s="17"/>
      <c r="C4" s="17"/>
      <c r="D4" s="17"/>
      <c r="E4" s="17"/>
      <c r="F4" s="17"/>
      <c r="G4" s="17"/>
      <c r="H4" s="17"/>
      <c r="I4" s="17"/>
      <c r="J4" s="17"/>
      <c r="K4" s="9"/>
    </row>
    <row r="5" ht="15.75" spans="1:11">
      <c r="A5" s="17"/>
      <c r="B5" s="17"/>
      <c r="C5" s="17"/>
      <c r="D5" s="17"/>
      <c r="E5" s="17"/>
      <c r="F5" s="17"/>
      <c r="G5" s="17"/>
      <c r="H5" s="17"/>
      <c r="I5" s="17"/>
      <c r="J5" s="17"/>
      <c r="K5" s="9"/>
    </row>
    <row r="6" ht="15.75" spans="1:11">
      <c r="A6" s="17"/>
      <c r="B6" s="17"/>
      <c r="C6" s="17"/>
      <c r="D6" s="17"/>
      <c r="E6" s="17"/>
      <c r="F6" s="17"/>
      <c r="G6" s="17"/>
      <c r="H6" s="17"/>
      <c r="I6" s="17"/>
      <c r="J6" s="17"/>
      <c r="K6" s="9"/>
    </row>
    <row r="7" ht="15.75" spans="1:11">
      <c r="A7" s="17"/>
      <c r="B7" s="17"/>
      <c r="C7" s="17"/>
      <c r="D7" s="17"/>
      <c r="E7" s="17"/>
      <c r="F7" s="17"/>
      <c r="G7" s="17"/>
      <c r="H7" s="17"/>
      <c r="I7" s="17"/>
      <c r="J7" s="17"/>
      <c r="K7" s="9"/>
    </row>
    <row r="8" ht="15.75" spans="1:11">
      <c r="A8" s="17"/>
      <c r="B8" s="17"/>
      <c r="C8" s="17"/>
      <c r="D8" s="17"/>
      <c r="E8" s="17"/>
      <c r="F8" s="17"/>
      <c r="G8" s="17"/>
      <c r="H8" s="17"/>
      <c r="I8" s="17"/>
      <c r="J8" s="17"/>
      <c r="K8" s="9"/>
    </row>
    <row r="9" ht="15.75" spans="1:11">
      <c r="A9" s="17"/>
      <c r="B9" s="17"/>
      <c r="C9" s="17"/>
      <c r="D9" s="17"/>
      <c r="E9" s="17"/>
      <c r="F9" s="17"/>
      <c r="G9" s="17"/>
      <c r="H9" s="17"/>
      <c r="I9" s="17"/>
      <c r="J9" s="17"/>
      <c r="K9" s="9"/>
    </row>
    <row r="10" ht="15.75" spans="1:11">
      <c r="A10" s="18"/>
      <c r="B10" s="17"/>
      <c r="C10" s="17"/>
      <c r="D10" s="17"/>
      <c r="E10" s="17"/>
      <c r="F10" s="17"/>
      <c r="G10" s="17"/>
      <c r="H10" s="18"/>
      <c r="I10" s="17"/>
      <c r="J10" s="17"/>
      <c r="K10" s="9"/>
    </row>
    <row r="11" ht="15.75" spans="1:1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9"/>
    </row>
    <row r="12" ht="15.75" spans="1:1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9"/>
    </row>
    <row r="13" ht="15.75" spans="2:2">
      <c r="B13" s="17"/>
    </row>
    <row r="15" spans="3:8">
      <c r="C15" s="19"/>
      <c r="D15" s="19"/>
      <c r="E15" s="19"/>
      <c r="F15" s="19"/>
      <c r="G15" s="19"/>
      <c r="H15" s="19"/>
    </row>
    <row r="16" spans="3:8">
      <c r="C16" s="19"/>
      <c r="D16" s="19"/>
      <c r="E16" s="19"/>
      <c r="F16" s="19"/>
      <c r="G16" s="19"/>
      <c r="H16" s="19"/>
    </row>
  </sheetData>
  <printOptions gridLines="1"/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25" workbookViewId="0">
      <selection activeCell="D32" sqref="D32"/>
    </sheetView>
  </sheetViews>
  <sheetFormatPr defaultColWidth="9" defaultRowHeight="15"/>
  <cols>
    <col min="2" max="2" width="14" customWidth="1"/>
    <col min="3" max="3" width="22.1428571428571" customWidth="1"/>
    <col min="4" max="4" width="13.2857142857143" customWidth="1"/>
    <col min="6" max="6" width="9.85714285714286" customWidth="1"/>
    <col min="7" max="7" width="13.1428571428571" customWidth="1"/>
    <col min="8" max="8" width="15" customWidth="1"/>
    <col min="10" max="10" width="15.1047619047619" customWidth="1"/>
  </cols>
  <sheetData>
    <row r="1" ht="15.75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6"/>
    </row>
    <row r="2" ht="15.75" spans="1:11">
      <c r="A2" s="10" t="s">
        <v>1</v>
      </c>
      <c r="B2" s="10"/>
      <c r="C2" s="10" t="s">
        <v>2</v>
      </c>
      <c r="D2" s="10"/>
      <c r="E2" s="10"/>
      <c r="F2" s="10"/>
      <c r="G2" s="10"/>
      <c r="H2" s="10"/>
      <c r="I2" s="10"/>
      <c r="J2" s="10"/>
      <c r="K2" s="16"/>
    </row>
    <row r="3" ht="15.75" spans="1:11">
      <c r="A3" s="10" t="s">
        <v>3</v>
      </c>
      <c r="B3" s="10"/>
      <c r="C3" s="10" t="s">
        <v>4</v>
      </c>
      <c r="D3" s="10"/>
      <c r="E3" s="10"/>
      <c r="F3" s="10"/>
      <c r="G3" s="10"/>
      <c r="H3" s="10"/>
      <c r="I3" s="10"/>
      <c r="J3" s="10"/>
      <c r="K3" s="16"/>
    </row>
    <row r="4" ht="15.75" spans="1:11">
      <c r="A4" s="10" t="s">
        <v>5</v>
      </c>
      <c r="B4" s="10"/>
      <c r="C4" s="10" t="s">
        <v>93</v>
      </c>
      <c r="D4" s="10"/>
      <c r="E4" s="10"/>
      <c r="F4" s="10"/>
      <c r="G4" s="10"/>
      <c r="H4" s="10"/>
      <c r="I4" s="10"/>
      <c r="J4" s="10"/>
      <c r="K4" s="16"/>
    </row>
    <row r="5" ht="15.75" spans="1:11">
      <c r="A5" s="10" t="s">
        <v>7</v>
      </c>
      <c r="B5" s="10"/>
      <c r="C5" s="10" t="s">
        <v>8</v>
      </c>
      <c r="D5" s="10"/>
      <c r="E5" s="10"/>
      <c r="F5" s="10"/>
      <c r="G5" s="10"/>
      <c r="H5" s="10"/>
      <c r="I5" s="10"/>
      <c r="J5" s="10"/>
      <c r="K5" s="16"/>
    </row>
    <row r="6" ht="15.75" spans="1:11">
      <c r="A6" s="10" t="s">
        <v>9</v>
      </c>
      <c r="B6" s="10"/>
      <c r="C6" s="10" t="s">
        <v>10</v>
      </c>
      <c r="D6" s="10"/>
      <c r="E6" s="10"/>
      <c r="F6" s="10"/>
      <c r="G6" s="10"/>
      <c r="H6" s="10"/>
      <c r="I6" s="10"/>
      <c r="J6" s="10"/>
      <c r="K6" s="16"/>
    </row>
    <row r="7" ht="15.75" spans="1:11">
      <c r="A7" s="10" t="s">
        <v>11</v>
      </c>
      <c r="B7" s="10"/>
      <c r="C7" s="10" t="s">
        <v>94</v>
      </c>
      <c r="D7" s="10"/>
      <c r="E7" s="10"/>
      <c r="F7" s="10"/>
      <c r="G7" s="10"/>
      <c r="H7" s="10"/>
      <c r="I7" s="10"/>
      <c r="J7" s="10"/>
      <c r="K7" s="16"/>
    </row>
    <row r="8" ht="15.75" spans="1:11">
      <c r="A8" s="10"/>
      <c r="B8" s="10"/>
      <c r="C8" s="10"/>
      <c r="D8" s="11" t="s">
        <v>13</v>
      </c>
      <c r="E8" s="11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1" t="s">
        <v>19</v>
      </c>
      <c r="K8" s="16"/>
    </row>
    <row r="9" ht="15.75" spans="1:11">
      <c r="A9" s="10" t="s">
        <v>21</v>
      </c>
      <c r="B9" s="10" t="s">
        <v>22</v>
      </c>
      <c r="C9" s="10" t="s">
        <v>23</v>
      </c>
      <c r="D9" s="11" t="s">
        <v>24</v>
      </c>
      <c r="E9" s="11" t="s">
        <v>25</v>
      </c>
      <c r="F9" s="11" t="s">
        <v>26</v>
      </c>
      <c r="G9" s="11" t="s">
        <v>27</v>
      </c>
      <c r="H9" s="11" t="s">
        <v>28</v>
      </c>
      <c r="I9" s="11" t="s">
        <v>29</v>
      </c>
      <c r="J9" s="11" t="s">
        <v>30</v>
      </c>
      <c r="K9" s="16"/>
    </row>
    <row r="10" ht="15.75" spans="1:11">
      <c r="A10" s="10">
        <v>1</v>
      </c>
      <c r="B10" s="10" t="s">
        <v>95</v>
      </c>
      <c r="C10" s="10" t="s">
        <v>96</v>
      </c>
      <c r="D10" s="11">
        <v>99</v>
      </c>
      <c r="E10" s="11">
        <v>1</v>
      </c>
      <c r="F10" s="11">
        <v>1</v>
      </c>
      <c r="G10" s="11">
        <v>1</v>
      </c>
      <c r="H10" s="11">
        <f>G10*F10*E10*D10</f>
        <v>99</v>
      </c>
      <c r="I10" s="11" t="s">
        <v>59</v>
      </c>
      <c r="J10" s="11">
        <f>H10</f>
        <v>99</v>
      </c>
      <c r="K10" s="16"/>
    </row>
    <row r="11" ht="15.75" spans="1:11">
      <c r="A11" s="12"/>
      <c r="B11" s="10"/>
      <c r="C11" s="10" t="s">
        <v>97</v>
      </c>
      <c r="D11" s="11">
        <v>99</v>
      </c>
      <c r="E11" s="11">
        <v>1</v>
      </c>
      <c r="F11" s="11">
        <v>1</v>
      </c>
      <c r="G11" s="11">
        <v>1</v>
      </c>
      <c r="H11" s="11">
        <f t="shared" ref="H11:H22" si="0">G11*F11*E11*D11</f>
        <v>99</v>
      </c>
      <c r="I11" s="11" t="s">
        <v>59</v>
      </c>
      <c r="J11" s="11">
        <f t="shared" ref="J11:J23" si="1">H11</f>
        <v>99</v>
      </c>
      <c r="K11" s="16"/>
    </row>
    <row r="12" ht="15.75" spans="1:11">
      <c r="A12" s="12"/>
      <c r="B12" s="10"/>
      <c r="C12" s="13" t="s">
        <v>98</v>
      </c>
      <c r="D12" s="11">
        <v>99</v>
      </c>
      <c r="E12" s="11">
        <v>1</v>
      </c>
      <c r="F12" s="11">
        <v>1</v>
      </c>
      <c r="G12" s="11">
        <v>1</v>
      </c>
      <c r="H12" s="11">
        <f t="shared" si="0"/>
        <v>99</v>
      </c>
      <c r="I12" s="11" t="s">
        <v>59</v>
      </c>
      <c r="J12" s="11">
        <f t="shared" si="1"/>
        <v>99</v>
      </c>
      <c r="K12" s="16"/>
    </row>
    <row r="13" ht="15.75" spans="1:11">
      <c r="A13" s="12"/>
      <c r="B13" s="10"/>
      <c r="C13" s="13" t="s">
        <v>99</v>
      </c>
      <c r="D13" s="11">
        <v>99</v>
      </c>
      <c r="E13" s="10">
        <v>1</v>
      </c>
      <c r="F13" s="10">
        <v>1</v>
      </c>
      <c r="G13" s="10">
        <v>1</v>
      </c>
      <c r="H13" s="11">
        <f t="shared" si="0"/>
        <v>99</v>
      </c>
      <c r="I13" s="11" t="s">
        <v>59</v>
      </c>
      <c r="J13" s="11">
        <f t="shared" si="1"/>
        <v>99</v>
      </c>
      <c r="K13" s="16"/>
    </row>
    <row r="14" ht="15.75" spans="1:11">
      <c r="A14" s="12"/>
      <c r="B14" s="10" t="s">
        <v>100</v>
      </c>
      <c r="C14" s="11" t="s">
        <v>101</v>
      </c>
      <c r="D14" s="11">
        <v>58</v>
      </c>
      <c r="E14" s="10">
        <v>1</v>
      </c>
      <c r="F14" s="10">
        <v>1</v>
      </c>
      <c r="G14" s="10">
        <v>1</v>
      </c>
      <c r="H14" s="11">
        <f t="shared" si="0"/>
        <v>58</v>
      </c>
      <c r="I14" s="11" t="s">
        <v>59</v>
      </c>
      <c r="J14" s="11">
        <f t="shared" si="1"/>
        <v>58</v>
      </c>
      <c r="K14" s="16"/>
    </row>
    <row r="15" ht="15.75" spans="1:11">
      <c r="A15" s="12"/>
      <c r="B15" s="10"/>
      <c r="C15" s="11" t="s">
        <v>102</v>
      </c>
      <c r="D15" s="11">
        <v>1460</v>
      </c>
      <c r="E15" s="10">
        <v>1</v>
      </c>
      <c r="F15" s="10">
        <v>1</v>
      </c>
      <c r="G15" s="10">
        <v>1</v>
      </c>
      <c r="H15" s="11">
        <f t="shared" si="0"/>
        <v>1460</v>
      </c>
      <c r="I15" s="11" t="s">
        <v>64</v>
      </c>
      <c r="J15" s="11">
        <f t="shared" si="1"/>
        <v>1460</v>
      </c>
      <c r="K15" s="16"/>
    </row>
    <row r="16" ht="15.75" spans="1:11">
      <c r="A16" s="12"/>
      <c r="B16" s="10"/>
      <c r="C16" s="10" t="s">
        <v>103</v>
      </c>
      <c r="D16" s="10">
        <v>1362</v>
      </c>
      <c r="E16" s="10">
        <v>1</v>
      </c>
      <c r="F16" s="10">
        <v>5</v>
      </c>
      <c r="G16" s="10">
        <v>1</v>
      </c>
      <c r="H16" s="11">
        <f t="shared" si="0"/>
        <v>6810</v>
      </c>
      <c r="I16" s="11" t="s">
        <v>35</v>
      </c>
      <c r="J16" s="11">
        <f t="shared" si="1"/>
        <v>6810</v>
      </c>
      <c r="K16" s="16"/>
    </row>
    <row r="17" ht="15.75" spans="1:11">
      <c r="A17" s="12"/>
      <c r="B17" s="10" t="s">
        <v>104</v>
      </c>
      <c r="C17" s="10" t="s">
        <v>102</v>
      </c>
      <c r="D17" s="10">
        <v>1362</v>
      </c>
      <c r="E17" s="10">
        <v>1</v>
      </c>
      <c r="F17" s="10">
        <v>1.664</v>
      </c>
      <c r="G17" s="10">
        <v>1</v>
      </c>
      <c r="H17" s="11">
        <f t="shared" si="0"/>
        <v>2266.368</v>
      </c>
      <c r="I17" s="11" t="s">
        <v>35</v>
      </c>
      <c r="J17" s="11">
        <f t="shared" si="1"/>
        <v>2266.368</v>
      </c>
      <c r="K17" s="16"/>
    </row>
    <row r="18" ht="15.75" spans="1:11">
      <c r="A18" s="12"/>
      <c r="B18" s="10"/>
      <c r="C18" s="11" t="s">
        <v>105</v>
      </c>
      <c r="D18" s="10">
        <v>1386</v>
      </c>
      <c r="E18" s="10">
        <v>1</v>
      </c>
      <c r="F18" s="10">
        <v>5.34</v>
      </c>
      <c r="G18" s="10">
        <v>1</v>
      </c>
      <c r="H18" s="11">
        <f t="shared" si="0"/>
        <v>7401.24</v>
      </c>
      <c r="I18" s="11" t="s">
        <v>35</v>
      </c>
      <c r="J18" s="11">
        <f t="shared" si="1"/>
        <v>7401.24</v>
      </c>
      <c r="K18" s="16"/>
    </row>
    <row r="19" ht="15.75" spans="1:11">
      <c r="A19" s="12"/>
      <c r="B19" s="10"/>
      <c r="C19" s="11" t="s">
        <v>106</v>
      </c>
      <c r="D19" s="10">
        <v>3</v>
      </c>
      <c r="E19" s="10">
        <v>1</v>
      </c>
      <c r="F19" s="10">
        <v>5.5</v>
      </c>
      <c r="G19" s="10">
        <v>99</v>
      </c>
      <c r="H19" s="11">
        <f t="shared" si="0"/>
        <v>1633.5</v>
      </c>
      <c r="I19" s="11" t="s">
        <v>35</v>
      </c>
      <c r="J19" s="11">
        <f t="shared" si="1"/>
        <v>1633.5</v>
      </c>
      <c r="K19" s="16"/>
    </row>
    <row r="20" ht="15.75" spans="1:11">
      <c r="A20" s="12"/>
      <c r="B20" s="10" t="s">
        <v>56</v>
      </c>
      <c r="C20" s="11" t="s">
        <v>107</v>
      </c>
      <c r="D20" s="10">
        <v>438.25</v>
      </c>
      <c r="E20" s="10">
        <v>1</v>
      </c>
      <c r="F20" s="10">
        <v>5</v>
      </c>
      <c r="G20" s="10">
        <v>1</v>
      </c>
      <c r="H20" s="10">
        <f t="shared" si="0"/>
        <v>2191.25</v>
      </c>
      <c r="I20" s="11" t="s">
        <v>35</v>
      </c>
      <c r="J20" s="11">
        <f t="shared" si="1"/>
        <v>2191.25</v>
      </c>
      <c r="K20" s="16"/>
    </row>
    <row r="21" ht="15.75" spans="1:11">
      <c r="A21" s="12"/>
      <c r="B21" s="10" t="s">
        <v>108</v>
      </c>
      <c r="C21" s="11" t="s">
        <v>109</v>
      </c>
      <c r="D21" s="10">
        <v>460</v>
      </c>
      <c r="E21" s="10">
        <v>1</v>
      </c>
      <c r="F21" s="10">
        <v>3</v>
      </c>
      <c r="G21" s="10">
        <v>1</v>
      </c>
      <c r="H21" s="10">
        <f t="shared" si="0"/>
        <v>1380</v>
      </c>
      <c r="I21" s="11" t="s">
        <v>35</v>
      </c>
      <c r="J21" s="11">
        <f t="shared" si="1"/>
        <v>1380</v>
      </c>
      <c r="K21" s="16"/>
    </row>
    <row r="22" ht="15.75" spans="1:11">
      <c r="A22" s="12"/>
      <c r="B22" s="10"/>
      <c r="C22" s="10"/>
      <c r="D22" s="10">
        <v>23</v>
      </c>
      <c r="E22" s="10">
        <v>1</v>
      </c>
      <c r="F22" s="10">
        <v>4</v>
      </c>
      <c r="G22" s="10">
        <v>1</v>
      </c>
      <c r="H22" s="10">
        <f t="shared" si="0"/>
        <v>92</v>
      </c>
      <c r="I22" s="11" t="s">
        <v>35</v>
      </c>
      <c r="J22" s="11">
        <f t="shared" si="1"/>
        <v>92</v>
      </c>
      <c r="K22" s="16"/>
    </row>
    <row r="23" ht="15.75" spans="1:11">
      <c r="A23" s="12"/>
      <c r="B23" s="10"/>
      <c r="C23" s="10" t="s">
        <v>110</v>
      </c>
      <c r="D23" s="10">
        <v>460</v>
      </c>
      <c r="E23" s="10">
        <v>1</v>
      </c>
      <c r="F23" s="10">
        <v>1.16</v>
      </c>
      <c r="G23" s="10">
        <v>1</v>
      </c>
      <c r="H23" s="10">
        <f>G23*F23*D23</f>
        <v>533.6</v>
      </c>
      <c r="I23" s="11" t="s">
        <v>35</v>
      </c>
      <c r="J23" s="11">
        <f t="shared" si="1"/>
        <v>533.6</v>
      </c>
      <c r="K23" s="16"/>
    </row>
    <row r="24" ht="15.75" spans="1:11">
      <c r="A24" s="10"/>
      <c r="B24" s="10"/>
      <c r="C24" s="11"/>
      <c r="D24" s="10"/>
      <c r="E24" s="10"/>
      <c r="F24" s="10"/>
      <c r="G24" s="10"/>
      <c r="H24" s="10"/>
      <c r="I24" s="10" t="s">
        <v>35</v>
      </c>
      <c r="J24" s="10">
        <f>H17+H18+H19+H20+H21+H22+H23</f>
        <v>15497.958</v>
      </c>
      <c r="K24" s="16"/>
    </row>
    <row r="25" ht="15.75" spans="1:11">
      <c r="A25" s="10"/>
      <c r="B25" s="10"/>
      <c r="C25" s="11" t="s">
        <v>111</v>
      </c>
      <c r="D25" s="10">
        <v>2164</v>
      </c>
      <c r="E25" s="10">
        <v>1</v>
      </c>
      <c r="F25" s="10">
        <v>1</v>
      </c>
      <c r="G25" s="10">
        <v>1</v>
      </c>
      <c r="H25" s="10">
        <v>2164</v>
      </c>
      <c r="I25" s="10" t="s">
        <v>64</v>
      </c>
      <c r="J25" s="10">
        <f>H25</f>
        <v>2164</v>
      </c>
      <c r="K25" s="16"/>
    </row>
    <row r="26" ht="15.75" spans="1:11">
      <c r="A26" s="10"/>
      <c r="B26" s="10"/>
      <c r="C26" s="11"/>
      <c r="D26" s="10"/>
      <c r="E26" s="10"/>
      <c r="F26" s="10"/>
      <c r="G26" s="10"/>
      <c r="H26" s="10"/>
      <c r="I26" s="10"/>
      <c r="J26" s="10"/>
      <c r="K26" s="16"/>
    </row>
    <row r="27" spans="1:11">
      <c r="A27" s="10"/>
      <c r="B27" s="10"/>
      <c r="C27" s="11"/>
      <c r="D27" s="10"/>
      <c r="E27" s="10"/>
      <c r="F27" s="10"/>
      <c r="G27" s="10"/>
      <c r="H27" s="10"/>
      <c r="I27" s="10"/>
      <c r="J27" s="10"/>
      <c r="K27" s="8"/>
    </row>
    <row r="28" spans="1:11">
      <c r="A28" s="10"/>
      <c r="B28" s="10"/>
      <c r="C28" s="11"/>
      <c r="D28" s="10"/>
      <c r="E28" s="10"/>
      <c r="F28" s="10"/>
      <c r="G28" s="10"/>
      <c r="H28" s="10"/>
      <c r="I28" s="10"/>
      <c r="J28" s="10"/>
      <c r="K28" s="8"/>
    </row>
    <row r="29" spans="1:11">
      <c r="A29" s="10"/>
      <c r="B29" s="10"/>
      <c r="C29" s="11"/>
      <c r="D29" s="10"/>
      <c r="E29" s="10"/>
      <c r="F29" s="10"/>
      <c r="G29" s="10"/>
      <c r="H29" s="10"/>
      <c r="I29" s="10"/>
      <c r="J29" s="10"/>
      <c r="K29" s="8"/>
    </row>
    <row r="30" spans="1:11">
      <c r="A30" s="10"/>
      <c r="B30" s="10"/>
      <c r="C30" s="11"/>
      <c r="D30" s="10"/>
      <c r="E30" s="10"/>
      <c r="F30" s="10"/>
      <c r="G30" s="10"/>
      <c r="H30" s="10"/>
      <c r="I30" s="10"/>
      <c r="J30" s="10"/>
      <c r="K30" s="8"/>
    </row>
    <row r="31" spans="1:11">
      <c r="A31" s="10"/>
      <c r="B31" s="10"/>
      <c r="C31" s="11"/>
      <c r="D31" s="10"/>
      <c r="E31" s="10"/>
      <c r="F31" s="10"/>
      <c r="G31" s="10"/>
      <c r="H31" s="10"/>
      <c r="I31" s="10"/>
      <c r="J31" s="10"/>
      <c r="K31" s="8"/>
    </row>
    <row r="32" spans="1:11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8"/>
    </row>
    <row r="33" spans="1:11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8"/>
    </row>
    <row r="34" spans="1:11">
      <c r="A34" s="11"/>
      <c r="B34" s="10"/>
      <c r="C34" s="10"/>
      <c r="D34" s="11"/>
      <c r="E34" s="11"/>
      <c r="F34" s="11"/>
      <c r="G34" s="11"/>
      <c r="H34" s="11"/>
      <c r="I34" s="11"/>
      <c r="J34" s="11"/>
      <c r="K34" s="8"/>
    </row>
    <row r="35" spans="1:11">
      <c r="A35" s="13" t="s">
        <v>69</v>
      </c>
      <c r="B35" s="13"/>
      <c r="C35" s="13"/>
      <c r="D35" s="13"/>
      <c r="E35" s="13"/>
      <c r="F35" s="13"/>
      <c r="G35" s="13"/>
      <c r="H35" s="13"/>
      <c r="I35" s="10"/>
      <c r="J35" s="11"/>
      <c r="K35" s="8"/>
    </row>
    <row r="36" spans="1:11">
      <c r="A36" s="13" t="s">
        <v>1</v>
      </c>
      <c r="B36" s="13"/>
      <c r="C36" s="13" t="str">
        <f>'ghmc park mes'!C31</f>
        <v>South wall</v>
      </c>
      <c r="D36" s="13"/>
      <c r="E36" s="13"/>
      <c r="F36" s="13"/>
      <c r="G36" s="13"/>
      <c r="H36" s="13"/>
      <c r="I36" s="13"/>
      <c r="J36" s="10"/>
      <c r="K36" s="8"/>
    </row>
    <row r="37" spans="1:11">
      <c r="A37" s="13" t="s">
        <v>3</v>
      </c>
      <c r="B37" s="13"/>
      <c r="C37" s="13" t="str">
        <f>'ghmc park mes'!C32</f>
        <v>East wall</v>
      </c>
      <c r="D37" s="13"/>
      <c r="E37" s="13"/>
      <c r="F37" s="13"/>
      <c r="G37" s="13"/>
      <c r="H37" s="13" t="s">
        <v>70</v>
      </c>
      <c r="I37" s="13"/>
      <c r="J37" s="10"/>
      <c r="K37" s="8"/>
    </row>
    <row r="38" spans="1:11">
      <c r="A38" s="13" t="s">
        <v>5</v>
      </c>
      <c r="B38" s="13"/>
      <c r="C38" s="13" t="str">
        <f ca="1">'compound  wall mes'!C38</f>
        <v>Compound wall work done measerment detail</v>
      </c>
      <c r="D38" s="13"/>
      <c r="E38" s="13"/>
      <c r="F38" s="13"/>
      <c r="G38" s="13"/>
      <c r="H38" s="13" t="s">
        <v>71</v>
      </c>
      <c r="I38" s="13"/>
      <c r="J38" s="10"/>
      <c r="K38" s="8"/>
    </row>
    <row r="39" spans="1:11">
      <c r="A39" s="13" t="s">
        <v>7</v>
      </c>
      <c r="B39" s="13"/>
      <c r="C39" s="13" t="s">
        <v>8</v>
      </c>
      <c r="D39" s="13"/>
      <c r="E39" s="13"/>
      <c r="F39" s="13"/>
      <c r="G39" s="13"/>
      <c r="H39" s="13" t="s">
        <v>72</v>
      </c>
      <c r="I39" s="13"/>
      <c r="J39" s="10"/>
      <c r="K39" s="8"/>
    </row>
    <row r="40" spans="1:11">
      <c r="A40" s="13" t="s">
        <v>9</v>
      </c>
      <c r="B40" s="13"/>
      <c r="C40" s="13" t="s">
        <v>10</v>
      </c>
      <c r="D40" s="13"/>
      <c r="E40" s="13"/>
      <c r="F40" s="13"/>
      <c r="G40" s="13"/>
      <c r="H40" s="13" t="s">
        <v>73</v>
      </c>
      <c r="I40" s="13"/>
      <c r="J40" s="10"/>
      <c r="K40" s="8"/>
    </row>
    <row r="41" spans="1:11">
      <c r="A41" s="13" t="s">
        <v>11</v>
      </c>
      <c r="B41" s="13"/>
      <c r="C41" s="13" t="s">
        <v>112</v>
      </c>
      <c r="D41" s="13"/>
      <c r="E41" s="13"/>
      <c r="F41" s="13"/>
      <c r="G41" s="13"/>
      <c r="H41" s="13"/>
      <c r="I41" s="13"/>
      <c r="J41" s="10"/>
      <c r="K41" s="8"/>
    </row>
    <row r="42" spans="1:11">
      <c r="A42" s="13"/>
      <c r="B42" s="13"/>
      <c r="C42" s="13"/>
      <c r="D42" s="13"/>
      <c r="E42" s="13"/>
      <c r="F42" s="13"/>
      <c r="G42" s="13"/>
      <c r="H42" s="13"/>
      <c r="I42" s="13"/>
      <c r="J42" s="10"/>
      <c r="K42" s="8"/>
    </row>
    <row r="43" spans="1:11">
      <c r="A43" s="13" t="s">
        <v>76</v>
      </c>
      <c r="B43" s="13" t="s">
        <v>77</v>
      </c>
      <c r="C43" s="13" t="s">
        <v>78</v>
      </c>
      <c r="D43" s="13" t="s">
        <v>28</v>
      </c>
      <c r="E43" s="13" t="s">
        <v>29</v>
      </c>
      <c r="F43" s="13" t="s">
        <v>79</v>
      </c>
      <c r="G43" s="13" t="s">
        <v>80</v>
      </c>
      <c r="H43" s="13" t="s">
        <v>81</v>
      </c>
      <c r="I43" s="13" t="s">
        <v>20</v>
      </c>
      <c r="J43" s="10"/>
      <c r="K43" s="8"/>
    </row>
    <row r="44" spans="1:11">
      <c r="A44" s="13">
        <v>1</v>
      </c>
      <c r="B44" s="13" t="s">
        <v>56</v>
      </c>
      <c r="C44" s="13" t="s">
        <v>96</v>
      </c>
      <c r="D44" s="13">
        <v>99</v>
      </c>
      <c r="E44" s="13" t="s">
        <v>59</v>
      </c>
      <c r="F44" s="13">
        <v>475</v>
      </c>
      <c r="G44" s="13">
        <f t="shared" ref="G44:G52" si="2">F44*D44</f>
        <v>47025</v>
      </c>
      <c r="H44" s="13"/>
      <c r="I44" s="13"/>
      <c r="J44" s="10"/>
      <c r="K44" s="8"/>
    </row>
    <row r="45" spans="1:11">
      <c r="A45" s="13"/>
      <c r="B45" s="13"/>
      <c r="C45" s="13" t="s">
        <v>97</v>
      </c>
      <c r="D45" s="13">
        <v>99</v>
      </c>
      <c r="E45" s="13" t="s">
        <v>59</v>
      </c>
      <c r="F45" s="13">
        <v>1850</v>
      </c>
      <c r="G45" s="13">
        <f t="shared" si="2"/>
        <v>183150</v>
      </c>
      <c r="H45" s="13"/>
      <c r="I45" s="13"/>
      <c r="J45" s="10"/>
      <c r="K45" s="8"/>
    </row>
    <row r="46" spans="1:11">
      <c r="A46" s="13"/>
      <c r="B46" s="13"/>
      <c r="C46" s="13" t="s">
        <v>98</v>
      </c>
      <c r="D46" s="13">
        <v>99</v>
      </c>
      <c r="E46" s="13" t="s">
        <v>59</v>
      </c>
      <c r="F46" s="13">
        <v>800</v>
      </c>
      <c r="G46" s="13">
        <f t="shared" si="2"/>
        <v>79200</v>
      </c>
      <c r="H46" s="13"/>
      <c r="I46" s="13"/>
      <c r="J46" s="10"/>
      <c r="K46" s="8"/>
    </row>
    <row r="47" spans="1:11">
      <c r="A47" s="13"/>
      <c r="B47" s="13"/>
      <c r="C47" s="13" t="s">
        <v>99</v>
      </c>
      <c r="D47" s="13">
        <v>99</v>
      </c>
      <c r="E47" s="13" t="s">
        <v>59</v>
      </c>
      <c r="F47" s="13">
        <v>1350</v>
      </c>
      <c r="G47" s="13">
        <f t="shared" si="2"/>
        <v>133650</v>
      </c>
      <c r="H47" s="13"/>
      <c r="I47" s="13"/>
      <c r="J47" s="10"/>
      <c r="K47" s="8"/>
    </row>
    <row r="48" spans="1:11">
      <c r="A48" s="13"/>
      <c r="B48" s="13"/>
      <c r="C48" s="13" t="s">
        <v>101</v>
      </c>
      <c r="D48" s="14">
        <v>58</v>
      </c>
      <c r="E48" s="13" t="s">
        <v>59</v>
      </c>
      <c r="F48" s="14">
        <v>1600</v>
      </c>
      <c r="G48" s="13">
        <f t="shared" si="2"/>
        <v>92800</v>
      </c>
      <c r="H48" s="13"/>
      <c r="I48" s="13"/>
      <c r="J48" s="10"/>
      <c r="K48" s="8"/>
    </row>
    <row r="49" spans="1:11">
      <c r="A49" s="13"/>
      <c r="B49" s="13"/>
      <c r="C49" s="13" t="s">
        <v>102</v>
      </c>
      <c r="D49" s="13">
        <v>1460</v>
      </c>
      <c r="E49" s="13" t="s">
        <v>113</v>
      </c>
      <c r="F49" s="13">
        <v>250</v>
      </c>
      <c r="G49" s="13">
        <f t="shared" si="2"/>
        <v>365000</v>
      </c>
      <c r="H49" s="13"/>
      <c r="I49" s="13"/>
      <c r="J49" s="10"/>
      <c r="K49" s="8"/>
    </row>
    <row r="50" spans="1:11">
      <c r="A50" s="13"/>
      <c r="B50" s="13"/>
      <c r="C50" s="13" t="s">
        <v>103</v>
      </c>
      <c r="D50" s="13">
        <v>7401</v>
      </c>
      <c r="E50" s="13" t="s">
        <v>114</v>
      </c>
      <c r="F50" s="13">
        <v>45</v>
      </c>
      <c r="G50" s="13">
        <f t="shared" si="2"/>
        <v>333045</v>
      </c>
      <c r="H50" s="13"/>
      <c r="I50" s="13"/>
      <c r="J50" s="10"/>
      <c r="K50" s="8"/>
    </row>
    <row r="51" spans="1:11">
      <c r="A51" s="13"/>
      <c r="B51" s="13"/>
      <c r="C51" s="13" t="s">
        <v>67</v>
      </c>
      <c r="D51" s="13">
        <v>15497</v>
      </c>
      <c r="E51" s="13" t="s">
        <v>114</v>
      </c>
      <c r="F51" s="13">
        <v>25</v>
      </c>
      <c r="G51" s="13">
        <f t="shared" si="2"/>
        <v>387425</v>
      </c>
      <c r="H51" s="13"/>
      <c r="I51" s="13"/>
      <c r="J51" s="10"/>
      <c r="K51" s="8"/>
    </row>
    <row r="52" spans="1:11">
      <c r="A52" s="13"/>
      <c r="B52" s="13"/>
      <c r="C52" s="13" t="s">
        <v>111</v>
      </c>
      <c r="D52" s="13">
        <v>2164</v>
      </c>
      <c r="E52" s="13" t="s">
        <v>64</v>
      </c>
      <c r="F52" s="13">
        <v>17</v>
      </c>
      <c r="G52" s="13">
        <f t="shared" si="2"/>
        <v>36788</v>
      </c>
      <c r="H52" s="13"/>
      <c r="I52" s="13"/>
      <c r="J52" s="10"/>
      <c r="K52" s="8"/>
    </row>
    <row r="53" spans="1:11">
      <c r="A53" s="13"/>
      <c r="B53" s="13"/>
      <c r="C53" s="13"/>
      <c r="D53" s="14"/>
      <c r="E53" s="14"/>
      <c r="F53" s="14"/>
      <c r="G53" s="14"/>
      <c r="H53" s="13">
        <f>G44+G45+G46+G47+G48+G49+G50+G51+G52</f>
        <v>1658083</v>
      </c>
      <c r="I53" s="13"/>
      <c r="J53" s="10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15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15"/>
      <c r="E56" s="15"/>
      <c r="F56" s="15"/>
      <c r="G56" s="15"/>
      <c r="H56" s="15"/>
      <c r="I56" s="15"/>
      <c r="J56" s="15"/>
      <c r="K56" s="8"/>
    </row>
    <row r="57" spans="1:11">
      <c r="A57" s="8"/>
      <c r="B57" s="8"/>
      <c r="C57" s="15"/>
      <c r="D57" s="8"/>
      <c r="E57" s="15"/>
      <c r="F57" s="15"/>
      <c r="G57" s="15"/>
      <c r="H57" s="15"/>
      <c r="I57" s="15"/>
      <c r="J57" s="15"/>
      <c r="K57" s="8"/>
    </row>
    <row r="58" spans="1:11">
      <c r="A58" s="8"/>
      <c r="B58" s="8"/>
      <c r="C58" s="15"/>
      <c r="D58" s="8"/>
      <c r="E58" s="8"/>
      <c r="F58" s="8"/>
      <c r="G58" s="8"/>
      <c r="H58" s="15"/>
      <c r="I58" s="15"/>
      <c r="J58" s="8"/>
      <c r="K58" s="8"/>
    </row>
    <row r="59" spans="1:11">
      <c r="A59" s="8"/>
      <c r="B59" s="8"/>
      <c r="C59" s="15"/>
      <c r="D59" s="8"/>
      <c r="E59" s="8"/>
      <c r="F59" s="8"/>
      <c r="G59" s="8"/>
      <c r="H59" s="15"/>
      <c r="I59" s="15"/>
      <c r="J59" s="8"/>
      <c r="K59" s="8"/>
    </row>
    <row r="60" spans="1:11">
      <c r="A60" s="8"/>
      <c r="B60" s="8"/>
      <c r="C60" s="15"/>
      <c r="D60" s="8"/>
      <c r="E60" s="8"/>
      <c r="F60" s="8"/>
      <c r="G60" s="8"/>
      <c r="H60" s="15"/>
      <c r="I60" s="15"/>
      <c r="J60" s="8"/>
      <c r="K60" s="8"/>
    </row>
    <row r="61" spans="1:11">
      <c r="A61" s="8"/>
      <c r="B61" s="8"/>
      <c r="C61" s="8"/>
      <c r="D61" s="8"/>
      <c r="E61" s="8"/>
      <c r="F61" s="8"/>
      <c r="G61" s="8"/>
      <c r="H61" s="8"/>
      <c r="I61" s="15"/>
      <c r="J61" s="8"/>
      <c r="K61" s="8"/>
    </row>
    <row r="62" spans="1:1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15"/>
      <c r="D63" s="8"/>
      <c r="E63" s="8"/>
      <c r="F63" s="8"/>
      <c r="G63" s="8"/>
      <c r="H63" s="8"/>
      <c r="I63" s="15"/>
      <c r="J63" s="8"/>
      <c r="K63" s="8"/>
    </row>
    <row r="64" spans="1:11">
      <c r="A64" s="8"/>
      <c r="B64" s="8"/>
      <c r="C64" s="15"/>
      <c r="D64" s="8"/>
      <c r="E64" s="8"/>
      <c r="F64" s="8"/>
      <c r="G64" s="8"/>
      <c r="H64" s="8"/>
      <c r="I64" s="15"/>
      <c r="J64" s="8"/>
      <c r="K64" s="8"/>
    </row>
    <row r="65" spans="1:11">
      <c r="A65" s="8"/>
      <c r="B65" s="8"/>
      <c r="C65" s="15"/>
      <c r="D65" s="8"/>
      <c r="E65" s="8"/>
      <c r="F65" s="8"/>
      <c r="G65" s="8"/>
      <c r="H65" s="8"/>
      <c r="I65" s="15"/>
      <c r="J65" s="8"/>
      <c r="K65" s="8"/>
    </row>
    <row r="66" spans="1:11">
      <c r="A66" s="8"/>
      <c r="B66" s="8"/>
      <c r="C66" s="15"/>
      <c r="D66" s="8"/>
      <c r="E66" s="8"/>
      <c r="F66" s="8"/>
      <c r="G66" s="8"/>
      <c r="H66" s="8"/>
      <c r="I66" s="15"/>
      <c r="J66" s="8"/>
      <c r="K66" s="8"/>
    </row>
    <row r="67" spans="1:11">
      <c r="A67" s="8"/>
      <c r="B67" s="8"/>
      <c r="C67" s="8"/>
      <c r="D67" s="8"/>
      <c r="E67" s="8"/>
      <c r="F67" s="8"/>
      <c r="G67" s="8"/>
      <c r="H67" s="8"/>
      <c r="I67" s="15"/>
      <c r="J67" s="8"/>
      <c r="K67" s="8"/>
    </row>
    <row r="68" spans="1:1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15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15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15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15"/>
      <c r="D72" s="8"/>
      <c r="E72" s="8"/>
      <c r="F72" s="8"/>
      <c r="G72" s="8"/>
      <c r="H72" s="8"/>
      <c r="I72" s="8"/>
      <c r="J72" s="8"/>
      <c r="K72" s="8"/>
    </row>
    <row r="73" spans="1:1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15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15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</row>
  </sheetData>
  <printOptions gridLines="1"/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&amp;CGHT Site compound wall estimation 09-04-20 ver1a</oddHead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19"/>
    </sheetView>
  </sheetViews>
  <sheetFormatPr defaultColWidth="9" defaultRowHeight="15"/>
  <cols>
    <col min="2" max="2" width="16.3333333333333" customWidth="1"/>
    <col min="3" max="3" width="21" customWidth="1"/>
    <col min="4" max="4" width="12.1428571428571"/>
    <col min="6" max="6" width="10.8571428571429"/>
    <col min="7" max="7" width="14"/>
    <col min="8" max="8" width="14.1047619047619" customWidth="1"/>
  </cols>
  <sheetData>
    <row r="1" ht="15.75" spans="1:9">
      <c r="A1" s="1" t="s">
        <v>69</v>
      </c>
      <c r="B1" s="1"/>
      <c r="C1" s="1"/>
      <c r="D1" s="1"/>
      <c r="E1" s="1"/>
      <c r="F1" s="1"/>
      <c r="G1" s="1"/>
      <c r="H1" s="1"/>
      <c r="I1" s="9"/>
    </row>
    <row r="2" ht="15.75" spans="1:9">
      <c r="A2" s="1" t="s">
        <v>1</v>
      </c>
      <c r="B2" s="1"/>
      <c r="C2" s="1" t="str">
        <f>'ghmc park mes'!C2</f>
        <v>MMR - Kowkur LLP</v>
      </c>
      <c r="D2" s="1"/>
      <c r="E2" s="1"/>
      <c r="F2" s="1"/>
      <c r="G2" s="1"/>
      <c r="H2" s="1"/>
      <c r="I2" s="1"/>
    </row>
    <row r="3" ht="15.75" spans="1:9">
      <c r="A3" s="1" t="s">
        <v>3</v>
      </c>
      <c r="B3" s="1"/>
      <c r="C3" s="1" t="str">
        <f>'ghmc park mes'!C3</f>
        <v>GHT</v>
      </c>
      <c r="D3" s="1"/>
      <c r="E3" s="1"/>
      <c r="F3" s="1"/>
      <c r="G3" s="1"/>
      <c r="H3" s="1" t="s">
        <v>70</v>
      </c>
      <c r="I3" s="1"/>
    </row>
    <row r="4" ht="15.75" spans="1:9">
      <c r="A4" s="1" t="s">
        <v>5</v>
      </c>
      <c r="B4" s="1"/>
      <c r="C4" s="1" t="str">
        <f>'compound  wall mes'!C4</f>
        <v>Compound wall work done measerment detail</v>
      </c>
      <c r="D4" s="1"/>
      <c r="E4" s="1"/>
      <c r="F4" s="1"/>
      <c r="G4" s="1"/>
      <c r="H4" s="1" t="s">
        <v>71</v>
      </c>
      <c r="I4" s="1"/>
    </row>
    <row r="5" ht="15.75" spans="1:9">
      <c r="A5" s="1" t="s">
        <v>7</v>
      </c>
      <c r="B5" s="1"/>
      <c r="C5" s="1" t="s">
        <v>8</v>
      </c>
      <c r="D5" s="1"/>
      <c r="E5" s="1"/>
      <c r="F5" s="1"/>
      <c r="G5" s="1"/>
      <c r="H5" s="1" t="s">
        <v>72</v>
      </c>
      <c r="I5" s="1"/>
    </row>
    <row r="6" ht="15.75" spans="1:9">
      <c r="A6" s="1" t="s">
        <v>9</v>
      </c>
      <c r="B6" s="1"/>
      <c r="C6" s="1" t="s">
        <v>10</v>
      </c>
      <c r="D6" s="1"/>
      <c r="E6" s="1"/>
      <c r="F6" s="1"/>
      <c r="G6" s="1"/>
      <c r="H6" s="1" t="s">
        <v>73</v>
      </c>
      <c r="I6" s="1"/>
    </row>
    <row r="7" ht="15.75" spans="1:9">
      <c r="A7" s="1" t="s">
        <v>11</v>
      </c>
      <c r="B7" s="1"/>
      <c r="C7" s="1" t="s">
        <v>112</v>
      </c>
      <c r="D7" s="1"/>
      <c r="E7" s="1"/>
      <c r="F7" s="1"/>
      <c r="G7" s="1"/>
      <c r="H7" s="1"/>
      <c r="I7" s="1"/>
    </row>
    <row r="8" ht="15.75" spans="1:9">
      <c r="A8" s="1"/>
      <c r="B8" s="1"/>
      <c r="C8" s="1"/>
      <c r="D8" s="1"/>
      <c r="E8" s="1"/>
      <c r="F8" s="1"/>
      <c r="G8" s="1"/>
      <c r="H8" s="1"/>
      <c r="I8" s="1"/>
    </row>
    <row r="9" ht="15.75" spans="1:9">
      <c r="A9" s="1" t="s">
        <v>76</v>
      </c>
      <c r="B9" s="1" t="s">
        <v>77</v>
      </c>
      <c r="C9" s="1" t="s">
        <v>78</v>
      </c>
      <c r="D9" s="1" t="s">
        <v>28</v>
      </c>
      <c r="E9" s="1" t="s">
        <v>29</v>
      </c>
      <c r="F9" s="1" t="s">
        <v>79</v>
      </c>
      <c r="G9" s="1" t="s">
        <v>80</v>
      </c>
      <c r="H9" s="1" t="s">
        <v>81</v>
      </c>
      <c r="I9" s="1" t="s">
        <v>20</v>
      </c>
    </row>
    <row r="10" ht="15.75" spans="1:9">
      <c r="A10" s="1">
        <v>1</v>
      </c>
      <c r="B10" s="1" t="s">
        <v>56</v>
      </c>
      <c r="C10" s="1" t="s">
        <v>96</v>
      </c>
      <c r="D10" s="1">
        <v>99</v>
      </c>
      <c r="E10" s="1" t="s">
        <v>59</v>
      </c>
      <c r="F10" s="1">
        <v>475</v>
      </c>
      <c r="G10" s="1">
        <f>F10*D10</f>
        <v>47025</v>
      </c>
      <c r="H10" s="1"/>
      <c r="I10" s="1"/>
    </row>
    <row r="11" ht="15.75" spans="1:9">
      <c r="A11" s="1"/>
      <c r="B11" s="1"/>
      <c r="C11" s="1" t="s">
        <v>97</v>
      </c>
      <c r="D11" s="1">
        <v>99</v>
      </c>
      <c r="E11" s="1" t="s">
        <v>59</v>
      </c>
      <c r="F11" s="1">
        <v>1850</v>
      </c>
      <c r="G11" s="1">
        <f t="shared" ref="G11:G18" si="0">F11*D11</f>
        <v>183150</v>
      </c>
      <c r="H11" s="1"/>
      <c r="I11" s="1"/>
    </row>
    <row r="12" ht="15.75" spans="1:9">
      <c r="A12" s="1"/>
      <c r="B12" s="1"/>
      <c r="C12" s="1" t="s">
        <v>98</v>
      </c>
      <c r="D12" s="1">
        <v>99</v>
      </c>
      <c r="E12" s="1" t="s">
        <v>59</v>
      </c>
      <c r="F12" s="1">
        <v>800</v>
      </c>
      <c r="G12" s="1">
        <f t="shared" si="0"/>
        <v>79200</v>
      </c>
      <c r="H12" s="1"/>
      <c r="I12" s="1"/>
    </row>
    <row r="13" ht="15.75" spans="1:9">
      <c r="A13" s="1"/>
      <c r="B13" s="1"/>
      <c r="C13" s="1" t="s">
        <v>99</v>
      </c>
      <c r="D13" s="1">
        <v>99</v>
      </c>
      <c r="E13" s="1" t="s">
        <v>59</v>
      </c>
      <c r="F13" s="1">
        <v>1350</v>
      </c>
      <c r="G13" s="1">
        <f t="shared" si="0"/>
        <v>133650</v>
      </c>
      <c r="H13" s="1"/>
      <c r="I13" s="1"/>
    </row>
    <row r="14" ht="15.75" spans="1:9">
      <c r="A14" s="1"/>
      <c r="B14" s="1"/>
      <c r="C14" s="1" t="s">
        <v>101</v>
      </c>
      <c r="D14" s="2">
        <v>58</v>
      </c>
      <c r="E14" s="1" t="s">
        <v>59</v>
      </c>
      <c r="F14" s="2">
        <v>1600</v>
      </c>
      <c r="G14" s="1">
        <f t="shared" si="0"/>
        <v>92800</v>
      </c>
      <c r="H14" s="1"/>
      <c r="I14" s="1"/>
    </row>
    <row r="15" ht="15.75" spans="1:9">
      <c r="A15" s="1"/>
      <c r="B15" s="1"/>
      <c r="C15" s="1" t="s">
        <v>102</v>
      </c>
      <c r="D15" s="1">
        <v>1460</v>
      </c>
      <c r="E15" s="1" t="s">
        <v>113</v>
      </c>
      <c r="F15" s="1">
        <v>250</v>
      </c>
      <c r="G15" s="1">
        <f t="shared" si="0"/>
        <v>365000</v>
      </c>
      <c r="H15" s="1"/>
      <c r="I15" s="1"/>
    </row>
    <row r="16" ht="15.75" spans="1:9">
      <c r="A16" s="1"/>
      <c r="B16" s="1"/>
      <c r="C16" s="1" t="s">
        <v>103</v>
      </c>
      <c r="D16" s="1">
        <v>7401</v>
      </c>
      <c r="E16" s="1" t="s">
        <v>114</v>
      </c>
      <c r="F16" s="1">
        <v>45</v>
      </c>
      <c r="G16" s="1">
        <f t="shared" si="0"/>
        <v>333045</v>
      </c>
      <c r="H16" s="1"/>
      <c r="I16" s="1"/>
    </row>
    <row r="17" ht="15.75" spans="1:9">
      <c r="A17" s="1"/>
      <c r="B17" s="1"/>
      <c r="C17" s="1" t="s">
        <v>67</v>
      </c>
      <c r="D17" s="1">
        <v>15497</v>
      </c>
      <c r="E17" s="1" t="s">
        <v>114</v>
      </c>
      <c r="F17" s="1">
        <v>25</v>
      </c>
      <c r="G17" s="1">
        <f t="shared" si="0"/>
        <v>387425</v>
      </c>
      <c r="H17" s="1"/>
      <c r="I17" s="1"/>
    </row>
    <row r="18" ht="15.75" spans="1:9">
      <c r="A18" s="1"/>
      <c r="B18" s="1"/>
      <c r="C18" s="1" t="s">
        <v>111</v>
      </c>
      <c r="D18" s="1">
        <v>2164</v>
      </c>
      <c r="E18" s="1" t="s">
        <v>64</v>
      </c>
      <c r="F18" s="1">
        <v>17</v>
      </c>
      <c r="G18" s="1">
        <f t="shared" si="0"/>
        <v>36788</v>
      </c>
      <c r="H18" s="1"/>
      <c r="I18" s="1"/>
    </row>
    <row r="19" ht="15.75" spans="1:9">
      <c r="A19" s="1"/>
      <c r="B19" s="1"/>
      <c r="C19" s="1"/>
      <c r="D19" s="2"/>
      <c r="E19" s="2"/>
      <c r="F19" s="2"/>
      <c r="G19" s="2"/>
      <c r="H19" s="1">
        <f>G10+G11+G12+G13+G14+G15+G16+G17+G18</f>
        <v>1658083</v>
      </c>
      <c r="I19" s="1"/>
    </row>
    <row r="20" ht="15.75" spans="1:9">
      <c r="A20" s="3"/>
      <c r="B20" s="3"/>
      <c r="C20" s="4"/>
      <c r="D20" s="3"/>
      <c r="E20" s="3"/>
      <c r="F20" s="3"/>
      <c r="G20" s="3"/>
      <c r="H20" s="3"/>
      <c r="I20" s="5"/>
    </row>
    <row r="21" spans="1:9">
      <c r="A21" s="3"/>
      <c r="B21" s="3"/>
      <c r="C21" s="3"/>
      <c r="D21" s="3"/>
      <c r="E21" s="3"/>
      <c r="F21" s="3"/>
      <c r="G21" s="3"/>
      <c r="H21" s="3"/>
      <c r="I21" s="5"/>
    </row>
    <row r="22" spans="1:9">
      <c r="A22" s="3"/>
      <c r="B22" s="3"/>
      <c r="C22" s="3"/>
      <c r="D22" s="3"/>
      <c r="E22" s="3"/>
      <c r="F22" s="3"/>
      <c r="G22" s="3"/>
      <c r="H22" s="3"/>
      <c r="I22" s="5"/>
    </row>
    <row r="23" spans="1:9">
      <c r="A23" s="5"/>
      <c r="B23" s="5"/>
      <c r="C23" s="5"/>
      <c r="D23" s="5"/>
      <c r="E23" s="5"/>
      <c r="F23" s="5"/>
      <c r="G23" s="3"/>
      <c r="H23" s="5"/>
      <c r="I23" s="5"/>
    </row>
    <row r="24" spans="1:9">
      <c r="A24" s="5"/>
      <c r="B24" s="5"/>
      <c r="C24" s="5"/>
      <c r="D24" s="6"/>
      <c r="E24" s="6"/>
      <c r="F24" s="6"/>
      <c r="G24" s="6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7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6"/>
      <c r="E28" s="6"/>
      <c r="F28" s="6"/>
      <c r="G28" s="6"/>
      <c r="H28" s="5"/>
      <c r="I28" s="5"/>
    </row>
    <row r="29" spans="1:9">
      <c r="A29" s="5"/>
      <c r="B29" s="5"/>
      <c r="C29" s="5"/>
      <c r="D29" s="6"/>
      <c r="E29" s="6"/>
      <c r="F29" s="6"/>
      <c r="G29" s="6"/>
      <c r="H29" s="6"/>
      <c r="I29" s="6"/>
    </row>
    <row r="30" spans="1:9">
      <c r="A30" s="5"/>
      <c r="B30" s="5"/>
      <c r="C30" s="8"/>
      <c r="D30" s="8"/>
      <c r="E30" s="5"/>
      <c r="F30" s="5"/>
      <c r="G30" s="5"/>
      <c r="H30" s="5"/>
      <c r="I30" s="5"/>
    </row>
    <row r="31" spans="1:9">
      <c r="A31" s="5"/>
      <c r="B31" s="5"/>
      <c r="C31" s="8"/>
      <c r="D31" s="8"/>
      <c r="E31" s="5"/>
      <c r="F31" s="5"/>
      <c r="G31" s="5"/>
      <c r="H31" s="5"/>
      <c r="I31" s="5"/>
    </row>
    <row r="32" spans="1:9">
      <c r="A32" s="5"/>
      <c r="B32" s="5"/>
      <c r="C32" s="8"/>
      <c r="D32" s="8"/>
      <c r="E32" s="5"/>
      <c r="F32" s="5"/>
      <c r="G32" s="5"/>
      <c r="H32" s="5"/>
      <c r="I32" s="5"/>
    </row>
    <row r="33" spans="1:9">
      <c r="A33" s="5"/>
      <c r="B33" s="5"/>
      <c r="C33" s="8"/>
      <c r="D33" s="8"/>
      <c r="E33" s="5"/>
      <c r="F33" s="5"/>
      <c r="G33" s="5"/>
      <c r="H33" s="5"/>
      <c r="I33" s="5"/>
    </row>
    <row r="34" spans="1:9">
      <c r="A34" s="5"/>
      <c r="B34" s="5"/>
      <c r="C34" s="8"/>
      <c r="D34" s="8"/>
      <c r="E34" s="5"/>
      <c r="F34" s="5"/>
      <c r="G34" s="5"/>
      <c r="H34" s="5"/>
      <c r="I34" s="5"/>
    </row>
    <row r="35" spans="1:9">
      <c r="A35" s="5"/>
      <c r="B35" s="5"/>
      <c r="C35" s="8"/>
      <c r="D35" s="8"/>
      <c r="E35" s="5"/>
      <c r="F35" s="5"/>
      <c r="G35" s="5"/>
      <c r="H35" s="5"/>
      <c r="I35" s="5"/>
    </row>
    <row r="36" spans="1:9">
      <c r="A36" s="5"/>
      <c r="B36" s="5"/>
      <c r="C36" s="8"/>
      <c r="D36" s="8"/>
      <c r="E36" s="5"/>
      <c r="F36" s="5"/>
      <c r="G36" s="5"/>
      <c r="H36" s="5"/>
      <c r="I36" s="5"/>
    </row>
    <row r="37" spans="1:9">
      <c r="A37" s="5"/>
      <c r="B37" s="5"/>
      <c r="C37" s="8"/>
      <c r="D37" s="8"/>
      <c r="E37" s="5"/>
      <c r="F37" s="5"/>
      <c r="G37" s="5"/>
      <c r="H37" s="5"/>
      <c r="I37" s="5"/>
    </row>
    <row r="38" spans="1:9">
      <c r="A38" s="5"/>
      <c r="B38" s="5"/>
      <c r="C38" s="8"/>
      <c r="D38" s="8"/>
      <c r="E38" s="5"/>
      <c r="F38" s="5"/>
      <c r="G38" s="5"/>
      <c r="H38" s="5"/>
      <c r="I38" s="5"/>
    </row>
    <row r="39" spans="1:9">
      <c r="A39" s="5"/>
      <c r="B39" s="5"/>
      <c r="C39" s="8"/>
      <c r="D39" s="8"/>
      <c r="E39" s="5"/>
      <c r="F39" s="5"/>
      <c r="G39" s="5"/>
      <c r="H39" s="5"/>
      <c r="I39" s="5"/>
    </row>
    <row r="40" spans="1:9">
      <c r="A40" s="5"/>
      <c r="B40" s="5"/>
      <c r="C40" s="8"/>
      <c r="D40" s="8"/>
      <c r="E40" s="5"/>
      <c r="F40" s="5"/>
      <c r="G40" s="5"/>
      <c r="H40" s="5"/>
      <c r="I40" s="5"/>
    </row>
    <row r="41" spans="1:9">
      <c r="A41" s="5"/>
      <c r="B41" s="5"/>
      <c r="C41" s="5"/>
      <c r="D41" s="8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6"/>
      <c r="E43" s="6"/>
      <c r="F43" s="6"/>
      <c r="G43" s="6"/>
      <c r="H43" s="6"/>
      <c r="I43" s="5"/>
    </row>
  </sheetData>
  <printOptions gridLines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ghmc park mes</vt:lpstr>
      <vt:lpstr>ghmc park est</vt:lpstr>
      <vt:lpstr>Sheet4</vt:lpstr>
      <vt:lpstr>compound  wall mes</vt:lpstr>
      <vt:lpstr>compound wall est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eng</cp:lastModifiedBy>
  <dcterms:created xsi:type="dcterms:W3CDTF">2006-09-16T00:00:00Z</dcterms:created>
  <dcterms:modified xsi:type="dcterms:W3CDTF">2020-04-09T05:17:01Z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1033-11.2.0.9255</vt:lpwstr>
  </property>
</Properties>
</file>