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/>
  </bookViews>
  <sheets>
    <sheet name="SOV" sheetId="1" r:id="rId1"/>
    <sheet name="MHPL SOV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<sst xmlns="http://schemas.openxmlformats.org/spreadsheetml/2006/main" count="67" uniqueCount="34">
  <si>
    <t>Silver Oak Villa LLP -III.</t>
  </si>
  <si>
    <t>Date : 30.6.2025</t>
  </si>
  <si>
    <t xml:space="preserve">Details of Source of Funds </t>
  </si>
  <si>
    <t>Fixed Capital</t>
  </si>
  <si>
    <t>Modi Housing Pvt. Ltd.</t>
  </si>
  <si>
    <t>Modi Properties Pvt. Ltd.</t>
  </si>
  <si>
    <t>Soham Modi</t>
  </si>
  <si>
    <t>Running Capital</t>
  </si>
  <si>
    <t>Revenue</t>
  </si>
  <si>
    <t>Customer Receipts</t>
  </si>
  <si>
    <t>Total</t>
  </si>
  <si>
    <t>Details of Constructions expenses</t>
  </si>
  <si>
    <t>FY 2020-2021</t>
  </si>
  <si>
    <t>FY 2021- 2022</t>
  </si>
  <si>
    <t>FY 2022- 2023</t>
  </si>
  <si>
    <t>FY-2023-2024</t>
  </si>
  <si>
    <t>FY-2024-2025</t>
  </si>
  <si>
    <t>FY-2025-2026</t>
  </si>
  <si>
    <t>Land</t>
  </si>
  <si>
    <t>Work in progress</t>
  </si>
  <si>
    <t>Finance Cost</t>
  </si>
  <si>
    <t>Admin expenses</t>
  </si>
  <si>
    <t>Investments</t>
  </si>
  <si>
    <t>Advance to suppliers &amp; Phase I &amp; II</t>
  </si>
  <si>
    <t>-</t>
  </si>
  <si>
    <t>Cash &amp; bank balance</t>
  </si>
  <si>
    <t>Partners capital</t>
  </si>
  <si>
    <t>Modi Housing Pvt Lts -SOV</t>
  </si>
  <si>
    <t>Date : 30.06.2025</t>
  </si>
  <si>
    <t>Advances</t>
  </si>
  <si>
    <t xml:space="preserve"> Phase I &amp; 2</t>
  </si>
  <si>
    <t>FY 2019-2020</t>
  </si>
  <si>
    <t>Advance to suppliers</t>
  </si>
  <si>
    <t>Cash &amp; bank balances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</si>
</sst>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_(* #,##0_);_(* \(#,##0\);_(* &quot;-&quot;??_);_(@_)"/>
    <numFmt numFmtId="181" formatCode="&quot;$&quot;#,##0_);\(&quot;$&quot;#,##0\)"/>
    <numFmt numFmtId="182" formatCode="_-* #,##0.00_-;\-* #,##0.00_-;_-* &quot;-&quot;??_-;_-@_-"/>
    <numFmt numFmtId="183" formatCode="_(* #,##0.0_);_(* \(#,##0.0\);_(* &quot;-&quot;??_);_(@_)"/>
    <numFmt numFmtId="184" formatCode="_ * #,##0_ ;_ * \-#,##0_ ;_ * &quot;-&quot;??_ ;_ @_ "/>
  </numFmts>
  <fonts count="28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0"/>
      <color theme="1"/>
      <name val="Times New Roman"/>
      <charset val="134"/>
    </font>
    <font>
      <b/>
      <sz val="10"/>
      <color theme="1"/>
      <name val="Times New Roman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indexed="8"/>
      <name val="Calibri"/>
      <charset val="134"/>
      <scheme val="minor"/>
    </font>
    <font>
      <sz val="10"/>
      <name val="Arial"/>
      <charset val="134"/>
    </font>
    <font>
      <sz val="10"/>
      <color indexed="8"/>
      <name val="Times New Roman"/>
      <charset val="134"/>
    </font>
    <font>
      <sz val="11"/>
      <color indexed="8"/>
      <name val="Calibri"/>
      <charset val="134"/>
    </font>
    <font>
      <u/>
      <sz val="11"/>
      <color theme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76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0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81" fontId="24" fillId="0" borderId="0" applyFill="0" applyBorder="0" applyAlignment="0" applyProtection="0"/>
    <xf numFmtId="181" fontId="24" fillId="0" borderId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0" fillId="0" borderId="0" applyFont="0" applyFill="0" applyBorder="0" applyAlignment="0" applyProtection="0"/>
    <xf numFmtId="182" fontId="26" fillId="0" borderId="0" applyFont="0" applyFill="0" applyBorder="0" applyAlignment="0" applyProtection="0"/>
    <xf numFmtId="182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1" fontId="26" fillId="0" borderId="0" applyFill="0" applyBorder="0" applyAlignment="0" applyProtection="0"/>
    <xf numFmtId="181" fontId="26" fillId="0" borderId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23" fillId="0" borderId="0" applyFont="0" applyFill="0" applyBorder="0" applyAlignment="0" applyProtection="0"/>
    <xf numFmtId="183" fontId="24" fillId="0" borderId="0" applyFill="0" applyBorder="0" applyAlignment="0" applyProtection="0"/>
    <xf numFmtId="183" fontId="24" fillId="0" borderId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0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6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24" fillId="0" borderId="0"/>
    <xf numFmtId="0" fontId="0" fillId="0" borderId="0"/>
    <xf numFmtId="0" fontId="24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6" fillId="0" borderId="0"/>
    <xf numFmtId="0" fontId="26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4" fillId="0" borderId="0"/>
    <xf numFmtId="0" fontId="24" fillId="0" borderId="0"/>
    <xf numFmtId="0" fontId="24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2" borderId="2" applyNumberFormat="0" applyFont="0" applyAlignment="0" applyProtection="0"/>
    <xf numFmtId="0" fontId="0" fillId="2" borderId="2" applyNumberFormat="0" applyFon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0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9" fontId="0" fillId="0" borderId="0" applyFont="0" applyFill="0" applyBorder="0" applyAlignment="0" applyProtection="0"/>
  </cellStyleXfs>
  <cellXfs count="30">
    <xf numFmtId="0" fontId="0" fillId="0" borderId="0" xfId="0"/>
    <xf numFmtId="176" fontId="0" fillId="0" borderId="0" xfId="1" applyFont="1"/>
    <xf numFmtId="0" fontId="1" fillId="0" borderId="1" xfId="0" applyFont="1" applyBorder="1"/>
    <xf numFmtId="180" fontId="1" fillId="0" borderId="1" xfId="1" applyNumberFormat="1" applyFont="1" applyFill="1" applyBorder="1"/>
    <xf numFmtId="180" fontId="0" fillId="0" borderId="1" xfId="1" applyNumberFormat="1" applyFont="1" applyFill="1" applyBorder="1"/>
    <xf numFmtId="0" fontId="0" fillId="0" borderId="1" xfId="0" applyBorder="1"/>
    <xf numFmtId="0" fontId="2" fillId="0" borderId="1" xfId="860" applyFont="1" applyBorder="1" applyAlignment="1">
      <alignment horizontal="left" indent="2"/>
    </xf>
    <xf numFmtId="176" fontId="2" fillId="0" borderId="1" xfId="1" applyFont="1" applyFill="1" applyBorder="1"/>
    <xf numFmtId="176" fontId="0" fillId="0" borderId="1" xfId="0" applyNumberFormat="1" applyBorder="1"/>
    <xf numFmtId="180" fontId="0" fillId="0" borderId="1" xfId="0" applyNumberFormat="1" applyBorder="1"/>
    <xf numFmtId="4" fontId="0" fillId="0" borderId="1" xfId="0" applyNumberFormat="1" applyBorder="1"/>
    <xf numFmtId="0" fontId="3" fillId="0" borderId="1" xfId="860" applyFont="1" applyBorder="1"/>
    <xf numFmtId="180" fontId="1" fillId="0" borderId="1" xfId="0" applyNumberFormat="1" applyFont="1" applyBorder="1"/>
    <xf numFmtId="180" fontId="0" fillId="0" borderId="0" xfId="1" applyNumberFormat="1" applyFont="1" applyFill="1" applyBorder="1"/>
    <xf numFmtId="0" fontId="0" fillId="0" borderId="1" xfId="0" applyBorder="1" applyAlignment="1">
      <alignment wrapText="1"/>
    </xf>
    <xf numFmtId="180" fontId="0" fillId="0" borderId="1" xfId="1" applyNumberFormat="1" applyFont="1" applyFill="1" applyBorder="1" applyAlignment="1">
      <alignment wrapText="1"/>
    </xf>
    <xf numFmtId="184" fontId="0" fillId="0" borderId="1" xfId="1" applyNumberFormat="1" applyFont="1" applyFill="1" applyBorder="1"/>
    <xf numFmtId="184" fontId="0" fillId="0" borderId="0" xfId="1" applyNumberFormat="1" applyFont="1"/>
    <xf numFmtId="184" fontId="2" fillId="0" borderId="0" xfId="1" applyNumberFormat="1" applyFont="1"/>
    <xf numFmtId="184" fontId="2" fillId="0" borderId="0" xfId="1" applyNumberFormat="1" applyFont="1" applyFill="1" applyBorder="1" applyAlignment="1" applyProtection="1">
      <alignment vertical="top"/>
    </xf>
    <xf numFmtId="184" fontId="0" fillId="0" borderId="1" xfId="1" applyNumberFormat="1" applyFont="1" applyBorder="1"/>
    <xf numFmtId="184" fontId="1" fillId="0" borderId="1" xfId="1" applyNumberFormat="1" applyFont="1" applyBorder="1"/>
    <xf numFmtId="180" fontId="0" fillId="0" borderId="0" xfId="0" applyNumberFormat="1"/>
    <xf numFmtId="176" fontId="1" fillId="0" borderId="1" xfId="1" applyFont="1" applyBorder="1"/>
    <xf numFmtId="176" fontId="0" fillId="0" borderId="1" xfId="1" applyFont="1" applyBorder="1"/>
    <xf numFmtId="176" fontId="0" fillId="0" borderId="1" xfId="1" applyFont="1" applyBorder="1" applyAlignment="1">
      <alignment horizontal="center" wrapText="1"/>
    </xf>
    <xf numFmtId="0" fontId="0" fillId="0" borderId="0" xfId="0" applyAlignment="1">
      <alignment wrapText="1"/>
    </xf>
    <xf numFmtId="176" fontId="2" fillId="0" borderId="0" xfId="1" applyFont="1"/>
    <xf numFmtId="184" fontId="1" fillId="0" borderId="1" xfId="1" applyNumberFormat="1" applyFont="1" applyFill="1" applyBorder="1"/>
    <xf numFmtId="3" fontId="0" fillId="0" borderId="0" xfId="0" applyNumberFormat="1"/>
  </cellXfs>
  <cellStyles count="1276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Comma 10" xfId="49"/>
    <cellStyle name="Comma 10 2" xfId="50"/>
    <cellStyle name="Comma 10 2 2" xfId="51"/>
    <cellStyle name="Comma 10 2 2 2" xfId="52"/>
    <cellStyle name="Comma 10 2 3" xfId="53"/>
    <cellStyle name="Comma 10 2 3 2" xfId="54"/>
    <cellStyle name="Comma 10 2 4" xfId="55"/>
    <cellStyle name="Comma 10 3" xfId="56"/>
    <cellStyle name="Comma 10 3 2" xfId="57"/>
    <cellStyle name="Comma 10 4" xfId="58"/>
    <cellStyle name="Comma 10 4 2" xfId="59"/>
    <cellStyle name="Comma 10 5" xfId="60"/>
    <cellStyle name="Comma 10 5 2" xfId="61"/>
    <cellStyle name="Comma 10 6" xfId="62"/>
    <cellStyle name="Comma 10 6 2" xfId="63"/>
    <cellStyle name="Comma 10 7" xfId="64"/>
    <cellStyle name="Comma 10 7 2" xfId="65"/>
    <cellStyle name="Comma 10 8" xfId="66"/>
    <cellStyle name="Comma 11" xfId="67"/>
    <cellStyle name="Comma 11 2" xfId="68"/>
    <cellStyle name="Comma 11 2 2" xfId="69"/>
    <cellStyle name="Comma 11 3" xfId="70"/>
    <cellStyle name="Comma 11 3 2" xfId="71"/>
    <cellStyle name="Comma 11 4" xfId="72"/>
    <cellStyle name="Comma 11 4 2" xfId="73"/>
    <cellStyle name="Comma 11 5" xfId="74"/>
    <cellStyle name="Comma 11 5 2" xfId="75"/>
    <cellStyle name="Comma 11 6" xfId="76"/>
    <cellStyle name="Comma 11 6 2" xfId="77"/>
    <cellStyle name="Comma 11 7" xfId="78"/>
    <cellStyle name="Comma 11 8" xfId="79"/>
    <cellStyle name="Comma 12" xfId="80"/>
    <cellStyle name="Comma 12 2" xfId="81"/>
    <cellStyle name="Comma 12 2 2" xfId="82"/>
    <cellStyle name="Comma 12 3" xfId="83"/>
    <cellStyle name="Comma 12 3 2" xfId="84"/>
    <cellStyle name="Comma 12 4" xfId="85"/>
    <cellStyle name="Comma 13" xfId="86"/>
    <cellStyle name="Comma 13 2" xfId="87"/>
    <cellStyle name="Comma 13 2 2" xfId="88"/>
    <cellStyle name="Comma 13 3" xfId="89"/>
    <cellStyle name="Comma 14" xfId="90"/>
    <cellStyle name="Comma 14 2" xfId="91"/>
    <cellStyle name="Comma 14 2 2" xfId="92"/>
    <cellStyle name="Comma 14 3" xfId="93"/>
    <cellStyle name="Comma 15" xfId="94"/>
    <cellStyle name="Comma 15 2" xfId="95"/>
    <cellStyle name="Comma 15 2 2" xfId="96"/>
    <cellStyle name="Comma 15 3" xfId="97"/>
    <cellStyle name="Comma 16" xfId="98"/>
    <cellStyle name="Comma 16 2" xfId="99"/>
    <cellStyle name="Comma 16 2 2" xfId="100"/>
    <cellStyle name="Comma 16 3" xfId="101"/>
    <cellStyle name="Comma 17" xfId="102"/>
    <cellStyle name="Comma 17 2" xfId="103"/>
    <cellStyle name="Comma 17 2 2" xfId="104"/>
    <cellStyle name="Comma 17 3" xfId="105"/>
    <cellStyle name="Comma 18" xfId="106"/>
    <cellStyle name="Comma 18 2" xfId="107"/>
    <cellStyle name="Comma 18 2 2" xfId="108"/>
    <cellStyle name="Comma 18 3" xfId="109"/>
    <cellStyle name="Comma 19" xfId="110"/>
    <cellStyle name="Comma 19 2" xfId="111"/>
    <cellStyle name="Comma 19 2 2" xfId="112"/>
    <cellStyle name="Comma 19 3" xfId="113"/>
    <cellStyle name="Comma 2" xfId="114"/>
    <cellStyle name="Comma 2 10" xfId="115"/>
    <cellStyle name="Comma 2 2" xfId="116"/>
    <cellStyle name="Comma 2 2 2" xfId="117"/>
    <cellStyle name="Comma 2 2 2 2" xfId="118"/>
    <cellStyle name="Comma 2 2 3" xfId="119"/>
    <cellStyle name="Comma 2 2 3 2" xfId="120"/>
    <cellStyle name="Comma 2 2 4" xfId="121"/>
    <cellStyle name="Comma 2 2 4 2" xfId="122"/>
    <cellStyle name="Comma 2 2 5" xfId="123"/>
    <cellStyle name="Comma 2 2 5 2" xfId="124"/>
    <cellStyle name="Comma 2 2 6" xfId="125"/>
    <cellStyle name="Comma 2 3" xfId="126"/>
    <cellStyle name="Comma 2 3 2" xfId="127"/>
    <cellStyle name="Comma 2 4" xfId="128"/>
    <cellStyle name="Comma 2 4 2" xfId="129"/>
    <cellStyle name="Comma 2 5" xfId="130"/>
    <cellStyle name="Comma 2 5 2" xfId="131"/>
    <cellStyle name="Comma 2 6" xfId="132"/>
    <cellStyle name="Comma 2 6 2" xfId="133"/>
    <cellStyle name="Comma 2 7" xfId="134"/>
    <cellStyle name="Comma 2 7 2" xfId="135"/>
    <cellStyle name="Comma 2 8" xfId="136"/>
    <cellStyle name="Comma 2 8 2" xfId="137"/>
    <cellStyle name="Comma 2 9" xfId="138"/>
    <cellStyle name="Comma 2 9 2" xfId="139"/>
    <cellStyle name="Comma 20" xfId="140"/>
    <cellStyle name="Comma 20 2" xfId="141"/>
    <cellStyle name="Comma 20 2 2" xfId="142"/>
    <cellStyle name="Comma 20 3" xfId="143"/>
    <cellStyle name="Comma 21" xfId="144"/>
    <cellStyle name="Comma 21 2" xfId="145"/>
    <cellStyle name="Comma 21 2 2" xfId="146"/>
    <cellStyle name="Comma 21 3" xfId="147"/>
    <cellStyle name="Comma 22" xfId="148"/>
    <cellStyle name="Comma 22 2" xfId="149"/>
    <cellStyle name="Comma 22 2 2" xfId="150"/>
    <cellStyle name="Comma 22 3" xfId="151"/>
    <cellStyle name="Comma 23" xfId="152"/>
    <cellStyle name="Comma 23 2" xfId="153"/>
    <cellStyle name="Comma 23 2 2" xfId="154"/>
    <cellStyle name="Comma 23 3" xfId="155"/>
    <cellStyle name="Comma 24" xfId="156"/>
    <cellStyle name="Comma 24 2" xfId="157"/>
    <cellStyle name="Comma 24 2 2" xfId="158"/>
    <cellStyle name="Comma 24 3" xfId="159"/>
    <cellStyle name="Comma 25" xfId="160"/>
    <cellStyle name="Comma 25 2" xfId="161"/>
    <cellStyle name="Comma 25 2 2" xfId="162"/>
    <cellStyle name="Comma 25 3" xfId="163"/>
    <cellStyle name="Comma 26" xfId="164"/>
    <cellStyle name="Comma 26 2" xfId="165"/>
    <cellStyle name="Comma 26 2 2" xfId="166"/>
    <cellStyle name="Comma 26 3" xfId="167"/>
    <cellStyle name="Comma 27" xfId="168"/>
    <cellStyle name="Comma 27 2" xfId="169"/>
    <cellStyle name="Comma 27 2 2" xfId="170"/>
    <cellStyle name="Comma 27 3" xfId="171"/>
    <cellStyle name="Comma 28" xfId="172"/>
    <cellStyle name="Comma 28 2" xfId="173"/>
    <cellStyle name="Comma 28 2 2" xfId="174"/>
    <cellStyle name="Comma 28 3" xfId="175"/>
    <cellStyle name="Comma 29" xfId="176"/>
    <cellStyle name="Comma 29 2" xfId="177"/>
    <cellStyle name="Comma 29 2 2" xfId="178"/>
    <cellStyle name="Comma 29 3" xfId="179"/>
    <cellStyle name="Comma 3" xfId="180"/>
    <cellStyle name="Comma 3 10" xfId="181"/>
    <cellStyle name="Comma 3 2" xfId="182"/>
    <cellStyle name="Comma 3 2 2" xfId="183"/>
    <cellStyle name="Comma 3 2 2 2" xfId="184"/>
    <cellStyle name="Comma 3 2 3" xfId="185"/>
    <cellStyle name="Comma 3 3" xfId="186"/>
    <cellStyle name="Comma 3 3 2" xfId="187"/>
    <cellStyle name="Comma 3 4" xfId="188"/>
    <cellStyle name="Comma 3 4 2" xfId="189"/>
    <cellStyle name="Comma 3 5" xfId="190"/>
    <cellStyle name="Comma 3 5 2" xfId="191"/>
    <cellStyle name="Comma 3 6" xfId="192"/>
    <cellStyle name="Comma 3 6 2" xfId="193"/>
    <cellStyle name="Comma 3 7" xfId="194"/>
    <cellStyle name="Comma 3 7 2" xfId="195"/>
    <cellStyle name="Comma 3 8" xfId="196"/>
    <cellStyle name="Comma 3 8 2" xfId="197"/>
    <cellStyle name="Comma 3 9" xfId="198"/>
    <cellStyle name="Comma 3 9 2" xfId="199"/>
    <cellStyle name="Comma 30" xfId="200"/>
    <cellStyle name="Comma 30 2" xfId="201"/>
    <cellStyle name="Comma 30 2 2" xfId="202"/>
    <cellStyle name="Comma 30 3" xfId="203"/>
    <cellStyle name="Comma 31" xfId="204"/>
    <cellStyle name="Comma 31 2" xfId="205"/>
    <cellStyle name="Comma 31 2 2" xfId="206"/>
    <cellStyle name="Comma 31 3" xfId="207"/>
    <cellStyle name="Comma 32" xfId="208"/>
    <cellStyle name="Comma 32 2" xfId="209"/>
    <cellStyle name="Comma 32 2 2" xfId="210"/>
    <cellStyle name="Comma 32 3" xfId="211"/>
    <cellStyle name="Comma 33" xfId="212"/>
    <cellStyle name="Comma 33 2" xfId="213"/>
    <cellStyle name="Comma 33 2 2" xfId="214"/>
    <cellStyle name="Comma 33 3" xfId="215"/>
    <cellStyle name="Comma 34" xfId="216"/>
    <cellStyle name="Comma 34 2" xfId="217"/>
    <cellStyle name="Comma 34 2 2" xfId="218"/>
    <cellStyle name="Comma 34 3" xfId="219"/>
    <cellStyle name="Comma 35" xfId="220"/>
    <cellStyle name="Comma 35 2" xfId="221"/>
    <cellStyle name="Comma 35 2 2" xfId="222"/>
    <cellStyle name="Comma 35 3" xfId="223"/>
    <cellStyle name="Comma 36" xfId="224"/>
    <cellStyle name="Comma 36 2" xfId="225"/>
    <cellStyle name="Comma 36 2 2" xfId="226"/>
    <cellStyle name="Comma 36 3" xfId="227"/>
    <cellStyle name="Comma 37" xfId="228"/>
    <cellStyle name="Comma 37 2" xfId="229"/>
    <cellStyle name="Comma 37 2 2" xfId="230"/>
    <cellStyle name="Comma 37 3" xfId="231"/>
    <cellStyle name="Comma 38" xfId="232"/>
    <cellStyle name="Comma 38 2" xfId="233"/>
    <cellStyle name="Comma 38 2 2" xfId="234"/>
    <cellStyle name="Comma 38 3" xfId="235"/>
    <cellStyle name="Comma 39" xfId="236"/>
    <cellStyle name="Comma 39 2" xfId="237"/>
    <cellStyle name="Comma 39 2 2" xfId="238"/>
    <cellStyle name="Comma 39 3" xfId="239"/>
    <cellStyle name="Comma 4" xfId="240"/>
    <cellStyle name="Comma 4 2" xfId="241"/>
    <cellStyle name="Comma 4 2 2" xfId="242"/>
    <cellStyle name="Comma 4 3" xfId="243"/>
    <cellStyle name="Comma 4 3 2" xfId="244"/>
    <cellStyle name="Comma 4 4" xfId="245"/>
    <cellStyle name="Comma 4 4 2" xfId="246"/>
    <cellStyle name="Comma 4 5" xfId="247"/>
    <cellStyle name="Comma 4 5 2" xfId="248"/>
    <cellStyle name="Comma 4 6" xfId="249"/>
    <cellStyle name="Comma 4 7" xfId="250"/>
    <cellStyle name="Comma 40" xfId="251"/>
    <cellStyle name="Comma 40 2" xfId="252"/>
    <cellStyle name="Comma 40 2 2" xfId="253"/>
    <cellStyle name="Comma 40 3" xfId="254"/>
    <cellStyle name="Comma 41" xfId="255"/>
    <cellStyle name="Comma 41 2" xfId="256"/>
    <cellStyle name="Comma 41 2 2" xfId="257"/>
    <cellStyle name="Comma 41 3" xfId="258"/>
    <cellStyle name="Comma 42" xfId="259"/>
    <cellStyle name="Comma 42 2" xfId="260"/>
    <cellStyle name="Comma 42 2 2" xfId="261"/>
    <cellStyle name="Comma 42 3" xfId="262"/>
    <cellStyle name="Comma 43" xfId="263"/>
    <cellStyle name="Comma 43 2" xfId="264"/>
    <cellStyle name="Comma 43 2 2" xfId="265"/>
    <cellStyle name="Comma 43 3" xfId="266"/>
    <cellStyle name="Comma 44" xfId="267"/>
    <cellStyle name="Comma 44 2" xfId="268"/>
    <cellStyle name="Comma 44 2 2" xfId="269"/>
    <cellStyle name="Comma 44 3" xfId="270"/>
    <cellStyle name="Comma 45" xfId="271"/>
    <cellStyle name="Comma 45 2" xfId="272"/>
    <cellStyle name="Comma 45 2 2" xfId="273"/>
    <cellStyle name="Comma 45 3" xfId="274"/>
    <cellStyle name="Comma 46" xfId="275"/>
    <cellStyle name="Comma 46 2" xfId="276"/>
    <cellStyle name="Comma 46 2 2" xfId="277"/>
    <cellStyle name="Comma 46 3" xfId="278"/>
    <cellStyle name="Comma 47" xfId="279"/>
    <cellStyle name="Comma 47 2" xfId="280"/>
    <cellStyle name="Comma 47 2 2" xfId="281"/>
    <cellStyle name="Comma 47 3" xfId="282"/>
    <cellStyle name="Comma 48" xfId="283"/>
    <cellStyle name="Comma 48 2" xfId="284"/>
    <cellStyle name="Comma 48 2 2" xfId="285"/>
    <cellStyle name="Comma 48 3" xfId="286"/>
    <cellStyle name="Comma 49" xfId="287"/>
    <cellStyle name="Comma 49 2" xfId="288"/>
    <cellStyle name="Comma 49 2 2" xfId="289"/>
    <cellStyle name="Comma 49 3" xfId="290"/>
    <cellStyle name="Comma 5" xfId="291"/>
    <cellStyle name="Comma 5 2" xfId="292"/>
    <cellStyle name="Comma 5 2 2" xfId="293"/>
    <cellStyle name="Comma 5 3" xfId="294"/>
    <cellStyle name="Comma 5 3 2" xfId="295"/>
    <cellStyle name="Comma 5 4" xfId="296"/>
    <cellStyle name="Comma 50" xfId="297"/>
    <cellStyle name="Comma 50 2" xfId="298"/>
    <cellStyle name="Comma 50 2 2" xfId="299"/>
    <cellStyle name="Comma 50 3" xfId="300"/>
    <cellStyle name="Comma 51" xfId="301"/>
    <cellStyle name="Comma 51 2" xfId="302"/>
    <cellStyle name="Comma 51 2 2" xfId="303"/>
    <cellStyle name="Comma 51 3" xfId="304"/>
    <cellStyle name="Comma 52" xfId="305"/>
    <cellStyle name="Comma 52 2" xfId="306"/>
    <cellStyle name="Comma 52 2 2" xfId="307"/>
    <cellStyle name="Comma 52 3" xfId="308"/>
    <cellStyle name="Comma 53" xfId="309"/>
    <cellStyle name="Comma 53 2" xfId="310"/>
    <cellStyle name="Comma 53 2 2" xfId="311"/>
    <cellStyle name="Comma 53 3" xfId="312"/>
    <cellStyle name="Comma 54" xfId="313"/>
    <cellStyle name="Comma 54 2" xfId="314"/>
    <cellStyle name="Comma 54 2 2" xfId="315"/>
    <cellStyle name="Comma 54 3" xfId="316"/>
    <cellStyle name="Comma 55" xfId="317"/>
    <cellStyle name="Comma 55 2" xfId="318"/>
    <cellStyle name="Comma 55 2 2" xfId="319"/>
    <cellStyle name="Comma 55 3" xfId="320"/>
    <cellStyle name="Comma 56" xfId="321"/>
    <cellStyle name="Comma 56 2" xfId="322"/>
    <cellStyle name="Comma 56 2 2" xfId="323"/>
    <cellStyle name="Comma 56 3" xfId="324"/>
    <cellStyle name="Comma 57" xfId="325"/>
    <cellStyle name="Comma 57 2" xfId="326"/>
    <cellStyle name="Comma 57 2 2" xfId="327"/>
    <cellStyle name="Comma 57 3" xfId="328"/>
    <cellStyle name="Comma 58" xfId="329"/>
    <cellStyle name="Comma 58 2" xfId="330"/>
    <cellStyle name="Comma 59" xfId="331"/>
    <cellStyle name="Comma 59 2" xfId="332"/>
    <cellStyle name="Comma 6" xfId="333"/>
    <cellStyle name="Comma 6 2" xfId="334"/>
    <cellStyle name="Comma 6 2 2" xfId="335"/>
    <cellStyle name="Comma 6 3" xfId="336"/>
    <cellStyle name="Comma 6 3 2" xfId="337"/>
    <cellStyle name="Comma 6 4" xfId="338"/>
    <cellStyle name="Comma 60" xfId="339"/>
    <cellStyle name="Comma 60 2" xfId="340"/>
    <cellStyle name="Comma 61" xfId="341"/>
    <cellStyle name="Comma 61 2" xfId="342"/>
    <cellStyle name="Comma 62" xfId="343"/>
    <cellStyle name="Comma 62 2" xfId="344"/>
    <cellStyle name="Comma 63" xfId="345"/>
    <cellStyle name="Comma 63 2" xfId="346"/>
    <cellStyle name="Comma 64" xfId="347"/>
    <cellStyle name="Comma 65" xfId="348"/>
    <cellStyle name="Comma 66" xfId="349"/>
    <cellStyle name="Comma 7" xfId="350"/>
    <cellStyle name="Comma 7 2" xfId="351"/>
    <cellStyle name="Comma 7 2 2" xfId="352"/>
    <cellStyle name="Comma 7 3" xfId="353"/>
    <cellStyle name="Comma 7 3 2" xfId="354"/>
    <cellStyle name="Comma 7 4" xfId="355"/>
    <cellStyle name="Comma 8" xfId="356"/>
    <cellStyle name="Comma 8 2" xfId="357"/>
    <cellStyle name="Comma 8 2 2" xfId="358"/>
    <cellStyle name="Comma 8 3" xfId="359"/>
    <cellStyle name="Comma 8 3 2" xfId="360"/>
    <cellStyle name="Comma 8 4" xfId="361"/>
    <cellStyle name="Comma 9" xfId="362"/>
    <cellStyle name="Comma 9 2" xfId="363"/>
    <cellStyle name="Comma 9 2 2" xfId="364"/>
    <cellStyle name="Comma 9 3" xfId="365"/>
    <cellStyle name="Comma 9 3 2" xfId="366"/>
    <cellStyle name="Comma 9 4" xfId="367"/>
    <cellStyle name="Hyperlink 2" xfId="368"/>
    <cellStyle name="Hyperlink 2 2" xfId="369"/>
    <cellStyle name="Normal 10" xfId="370"/>
    <cellStyle name="Normal 10 2" xfId="371"/>
    <cellStyle name="Normal 10 2 2" xfId="372"/>
    <cellStyle name="Normal 10 3" xfId="373"/>
    <cellStyle name="Normal 10 3 2" xfId="374"/>
    <cellStyle name="Normal 10 4" xfId="375"/>
    <cellStyle name="Normal 10 4 2" xfId="376"/>
    <cellStyle name="Normal 10 5" xfId="377"/>
    <cellStyle name="Normal 10 5 2" xfId="378"/>
    <cellStyle name="Normal 10 6" xfId="379"/>
    <cellStyle name="Normal 10 6 2" xfId="380"/>
    <cellStyle name="Normal 10 7" xfId="381"/>
    <cellStyle name="Normal 100" xfId="382"/>
    <cellStyle name="Normal 100 2" xfId="383"/>
    <cellStyle name="Normal 100 2 2" xfId="384"/>
    <cellStyle name="Normal 100 3" xfId="385"/>
    <cellStyle name="Normal 101" xfId="386"/>
    <cellStyle name="Normal 101 2" xfId="387"/>
    <cellStyle name="Normal 101 2 2" xfId="388"/>
    <cellStyle name="Normal 101 3" xfId="389"/>
    <cellStyle name="Normal 101 3 2" xfId="390"/>
    <cellStyle name="Normal 101 4" xfId="391"/>
    <cellStyle name="Normal 102" xfId="392"/>
    <cellStyle name="Normal 102 2" xfId="393"/>
    <cellStyle name="Normal 102 2 2" xfId="394"/>
    <cellStyle name="Normal 102 3" xfId="395"/>
    <cellStyle name="Normal 103" xfId="396"/>
    <cellStyle name="Normal 103 2" xfId="397"/>
    <cellStyle name="Normal 103 2 2" xfId="398"/>
    <cellStyle name="Normal 103 3" xfId="399"/>
    <cellStyle name="Normal 103 3 2" xfId="400"/>
    <cellStyle name="Normal 103 4" xfId="401"/>
    <cellStyle name="Normal 104" xfId="402"/>
    <cellStyle name="Normal 104 2" xfId="403"/>
    <cellStyle name="Normal 104 2 2" xfId="404"/>
    <cellStyle name="Normal 104 3" xfId="405"/>
    <cellStyle name="Normal 105" xfId="406"/>
    <cellStyle name="Normal 105 2" xfId="407"/>
    <cellStyle name="Normal 105 2 2" xfId="408"/>
    <cellStyle name="Normal 105 3" xfId="409"/>
    <cellStyle name="Normal 105 3 2" xfId="410"/>
    <cellStyle name="Normal 105 4" xfId="411"/>
    <cellStyle name="Normal 106" xfId="412"/>
    <cellStyle name="Normal 106 2" xfId="413"/>
    <cellStyle name="Normal 106 2 2" xfId="414"/>
    <cellStyle name="Normal 106 3" xfId="415"/>
    <cellStyle name="Normal 107" xfId="416"/>
    <cellStyle name="Normal 107 2" xfId="417"/>
    <cellStyle name="Normal 107 2 2" xfId="418"/>
    <cellStyle name="Normal 107 3" xfId="419"/>
    <cellStyle name="Normal 107 3 2" xfId="420"/>
    <cellStyle name="Normal 107 4" xfId="421"/>
    <cellStyle name="Normal 108" xfId="422"/>
    <cellStyle name="Normal 108 2" xfId="423"/>
    <cellStyle name="Normal 108 2 2" xfId="424"/>
    <cellStyle name="Normal 108 3" xfId="425"/>
    <cellStyle name="Normal 109" xfId="426"/>
    <cellStyle name="Normal 109 2" xfId="427"/>
    <cellStyle name="Normal 109 2 2" xfId="428"/>
    <cellStyle name="Normal 109 3" xfId="429"/>
    <cellStyle name="Normal 109 3 2" xfId="430"/>
    <cellStyle name="Normal 109 4" xfId="431"/>
    <cellStyle name="Normal 11" xfId="432"/>
    <cellStyle name="Normal 11 2" xfId="433"/>
    <cellStyle name="Normal 11 2 2" xfId="434"/>
    <cellStyle name="Normal 11 2 2 2" xfId="435"/>
    <cellStyle name="Normal 11 2 3" xfId="436"/>
    <cellStyle name="Normal 11 3" xfId="437"/>
    <cellStyle name="Normal 11 3 2" xfId="438"/>
    <cellStyle name="Normal 11 4" xfId="439"/>
    <cellStyle name="Normal 11 4 2" xfId="440"/>
    <cellStyle name="Normal 11 5" xfId="441"/>
    <cellStyle name="Normal 110" xfId="442"/>
    <cellStyle name="Normal 110 2" xfId="443"/>
    <cellStyle name="Normal 110 2 2" xfId="444"/>
    <cellStyle name="Normal 110 3" xfId="445"/>
    <cellStyle name="Normal 111" xfId="446"/>
    <cellStyle name="Normal 111 2" xfId="447"/>
    <cellStyle name="Normal 111 2 2" xfId="448"/>
    <cellStyle name="Normal 111 3" xfId="449"/>
    <cellStyle name="Normal 111 3 2" xfId="450"/>
    <cellStyle name="Normal 111 4" xfId="451"/>
    <cellStyle name="Normal 112" xfId="452"/>
    <cellStyle name="Normal 112 2" xfId="453"/>
    <cellStyle name="Normal 112 2 2" xfId="454"/>
    <cellStyle name="Normal 112 3" xfId="455"/>
    <cellStyle name="Normal 113" xfId="456"/>
    <cellStyle name="Normal 113 2" xfId="457"/>
    <cellStyle name="Normal 113 2 2" xfId="458"/>
    <cellStyle name="Normal 113 3" xfId="459"/>
    <cellStyle name="Normal 113 3 2" xfId="460"/>
    <cellStyle name="Normal 113 4" xfId="461"/>
    <cellStyle name="Normal 114" xfId="462"/>
    <cellStyle name="Normal 114 2" xfId="463"/>
    <cellStyle name="Normal 114 2 2" xfId="464"/>
    <cellStyle name="Normal 114 3" xfId="465"/>
    <cellStyle name="Normal 115" xfId="466"/>
    <cellStyle name="Normal 115 2" xfId="467"/>
    <cellStyle name="Normal 115 2 2" xfId="468"/>
    <cellStyle name="Normal 115 3" xfId="469"/>
    <cellStyle name="Normal 115 3 2" xfId="470"/>
    <cellStyle name="Normal 115 4" xfId="471"/>
    <cellStyle name="Normal 116" xfId="472"/>
    <cellStyle name="Normal 116 2" xfId="473"/>
    <cellStyle name="Normal 116 2 2" xfId="474"/>
    <cellStyle name="Normal 116 3" xfId="475"/>
    <cellStyle name="Normal 117" xfId="476"/>
    <cellStyle name="Normal 117 2" xfId="477"/>
    <cellStyle name="Normal 117 2 2" xfId="478"/>
    <cellStyle name="Normal 117 3" xfId="479"/>
    <cellStyle name="Normal 117 3 2" xfId="480"/>
    <cellStyle name="Normal 117 4" xfId="481"/>
    <cellStyle name="Normal 118" xfId="482"/>
    <cellStyle name="Normal 118 2" xfId="483"/>
    <cellStyle name="Normal 118 2 2" xfId="484"/>
    <cellStyle name="Normal 118 3" xfId="485"/>
    <cellStyle name="Normal 119" xfId="486"/>
    <cellStyle name="Normal 119 2" xfId="487"/>
    <cellStyle name="Normal 119 2 2" xfId="488"/>
    <cellStyle name="Normal 119 3" xfId="489"/>
    <cellStyle name="Normal 119 3 2" xfId="490"/>
    <cellStyle name="Normal 119 4" xfId="491"/>
    <cellStyle name="Normal 12" xfId="492"/>
    <cellStyle name="Normal 12 2" xfId="493"/>
    <cellStyle name="Normal 12 2 2" xfId="494"/>
    <cellStyle name="Normal 12 3" xfId="495"/>
    <cellStyle name="Normal 12 3 2" xfId="496"/>
    <cellStyle name="Normal 12 4" xfId="497"/>
    <cellStyle name="Normal 12 4 2" xfId="498"/>
    <cellStyle name="Normal 12 5" xfId="499"/>
    <cellStyle name="Normal 120" xfId="500"/>
    <cellStyle name="Normal 120 2" xfId="501"/>
    <cellStyle name="Normal 120 2 2" xfId="502"/>
    <cellStyle name="Normal 120 3" xfId="503"/>
    <cellStyle name="Normal 121" xfId="504"/>
    <cellStyle name="Normal 121 2" xfId="505"/>
    <cellStyle name="Normal 121 2 2" xfId="506"/>
    <cellStyle name="Normal 121 3" xfId="507"/>
    <cellStyle name="Normal 121 3 2" xfId="508"/>
    <cellStyle name="Normal 121 4" xfId="509"/>
    <cellStyle name="Normal 122" xfId="510"/>
    <cellStyle name="Normal 122 2" xfId="511"/>
    <cellStyle name="Normal 122 2 2" xfId="512"/>
    <cellStyle name="Normal 122 3" xfId="513"/>
    <cellStyle name="Normal 123" xfId="514"/>
    <cellStyle name="Normal 123 2" xfId="515"/>
    <cellStyle name="Normal 123 2 2" xfId="516"/>
    <cellStyle name="Normal 123 3" xfId="517"/>
    <cellStyle name="Normal 123 3 2" xfId="518"/>
    <cellStyle name="Normal 123 4" xfId="519"/>
    <cellStyle name="Normal 124" xfId="520"/>
    <cellStyle name="Normal 124 2" xfId="521"/>
    <cellStyle name="Normal 124 2 2" xfId="522"/>
    <cellStyle name="Normal 124 3" xfId="523"/>
    <cellStyle name="Normal 125" xfId="524"/>
    <cellStyle name="Normal 125 2" xfId="525"/>
    <cellStyle name="Normal 125 2 2" xfId="526"/>
    <cellStyle name="Normal 125 3" xfId="527"/>
    <cellStyle name="Normal 125 3 2" xfId="528"/>
    <cellStyle name="Normal 125 4" xfId="529"/>
    <cellStyle name="Normal 126" xfId="530"/>
    <cellStyle name="Normal 126 2" xfId="531"/>
    <cellStyle name="Normal 126 2 2" xfId="532"/>
    <cellStyle name="Normal 126 3" xfId="533"/>
    <cellStyle name="Normal 127" xfId="534"/>
    <cellStyle name="Normal 127 2" xfId="535"/>
    <cellStyle name="Normal 127 2 2" xfId="536"/>
    <cellStyle name="Normal 127 3" xfId="537"/>
    <cellStyle name="Normal 128" xfId="538"/>
    <cellStyle name="Normal 128 2" xfId="539"/>
    <cellStyle name="Normal 128 2 2" xfId="540"/>
    <cellStyle name="Normal 128 3" xfId="541"/>
    <cellStyle name="Normal 128 3 2" xfId="542"/>
    <cellStyle name="Normal 128 4" xfId="543"/>
    <cellStyle name="Normal 129" xfId="544"/>
    <cellStyle name="Normal 129 2" xfId="545"/>
    <cellStyle name="Normal 129 2 2" xfId="546"/>
    <cellStyle name="Normal 129 3" xfId="547"/>
    <cellStyle name="Normal 13" xfId="548"/>
    <cellStyle name="Normal 13 2" xfId="549"/>
    <cellStyle name="Normal 13 2 2" xfId="550"/>
    <cellStyle name="Normal 13 3" xfId="551"/>
    <cellStyle name="Normal 13 3 2" xfId="552"/>
    <cellStyle name="Normal 13 4" xfId="553"/>
    <cellStyle name="Normal 13 4 2" xfId="554"/>
    <cellStyle name="Normal 13 5" xfId="555"/>
    <cellStyle name="Normal 13 5 2" xfId="556"/>
    <cellStyle name="Normal 13 6" xfId="557"/>
    <cellStyle name="Normal 13 6 2" xfId="558"/>
    <cellStyle name="Normal 13 7" xfId="559"/>
    <cellStyle name="Normal 13 7 2" xfId="560"/>
    <cellStyle name="Normal 13 8" xfId="561"/>
    <cellStyle name="Normal 13 8 2" xfId="562"/>
    <cellStyle name="Normal 13 9" xfId="563"/>
    <cellStyle name="Normal 130" xfId="564"/>
    <cellStyle name="Normal 130 2" xfId="565"/>
    <cellStyle name="Normal 130 2 2" xfId="566"/>
    <cellStyle name="Normal 130 3" xfId="567"/>
    <cellStyle name="Normal 130 3 2" xfId="568"/>
    <cellStyle name="Normal 130 4" xfId="569"/>
    <cellStyle name="Normal 131" xfId="570"/>
    <cellStyle name="Normal 131 2" xfId="571"/>
    <cellStyle name="Normal 131 2 2" xfId="572"/>
    <cellStyle name="Normal 131 3" xfId="573"/>
    <cellStyle name="Normal 132" xfId="574"/>
    <cellStyle name="Normal 132 2" xfId="575"/>
    <cellStyle name="Normal 132 2 2" xfId="576"/>
    <cellStyle name="Normal 132 3" xfId="577"/>
    <cellStyle name="Normal 133" xfId="578"/>
    <cellStyle name="Normal 133 2" xfId="579"/>
    <cellStyle name="Normal 133 2 2" xfId="580"/>
    <cellStyle name="Normal 133 3" xfId="581"/>
    <cellStyle name="Normal 133 3 2" xfId="582"/>
    <cellStyle name="Normal 133 4" xfId="583"/>
    <cellStyle name="Normal 134" xfId="584"/>
    <cellStyle name="Normal 134 2" xfId="585"/>
    <cellStyle name="Normal 134 2 2" xfId="586"/>
    <cellStyle name="Normal 134 3" xfId="587"/>
    <cellStyle name="Normal 135" xfId="588"/>
    <cellStyle name="Normal 135 2" xfId="589"/>
    <cellStyle name="Normal 135 2 2" xfId="590"/>
    <cellStyle name="Normal 135 3" xfId="591"/>
    <cellStyle name="Normal 135 3 2" xfId="592"/>
    <cellStyle name="Normal 135 4" xfId="593"/>
    <cellStyle name="Normal 135 4 2" xfId="594"/>
    <cellStyle name="Normal 135 5" xfId="595"/>
    <cellStyle name="Normal 135 5 2" xfId="596"/>
    <cellStyle name="Normal 135 6" xfId="597"/>
    <cellStyle name="Normal 136" xfId="598"/>
    <cellStyle name="Normal 136 2" xfId="599"/>
    <cellStyle name="Normal 136 2 2" xfId="600"/>
    <cellStyle name="Normal 136 3" xfId="601"/>
    <cellStyle name="Normal 136 3 2" xfId="602"/>
    <cellStyle name="Normal 136 4" xfId="603"/>
    <cellStyle name="Normal 137" xfId="604"/>
    <cellStyle name="Normal 137 2" xfId="605"/>
    <cellStyle name="Normal 137 2 2" xfId="606"/>
    <cellStyle name="Normal 137 3" xfId="607"/>
    <cellStyle name="Normal 137 3 2" xfId="608"/>
    <cellStyle name="Normal 137 4" xfId="609"/>
    <cellStyle name="Normal 138" xfId="610"/>
    <cellStyle name="Normal 138 2" xfId="611"/>
    <cellStyle name="Normal 138 2 2" xfId="612"/>
    <cellStyle name="Normal 138 3" xfId="613"/>
    <cellStyle name="Normal 138 3 2" xfId="614"/>
    <cellStyle name="Normal 138 4" xfId="615"/>
    <cellStyle name="Normal 139" xfId="616"/>
    <cellStyle name="Normal 139 2" xfId="617"/>
    <cellStyle name="Normal 139 2 2" xfId="618"/>
    <cellStyle name="Normal 139 3" xfId="619"/>
    <cellStyle name="Normal 139 3 2" xfId="620"/>
    <cellStyle name="Normal 139 4" xfId="621"/>
    <cellStyle name="Normal 14" xfId="622"/>
    <cellStyle name="Normal 14 2" xfId="623"/>
    <cellStyle name="Normal 14 2 2" xfId="624"/>
    <cellStyle name="Normal 14 3" xfId="625"/>
    <cellStyle name="Normal 14 3 2" xfId="626"/>
    <cellStyle name="Normal 14 4" xfId="627"/>
    <cellStyle name="Normal 14 4 2" xfId="628"/>
    <cellStyle name="Normal 14 5" xfId="629"/>
    <cellStyle name="Normal 14 5 2" xfId="630"/>
    <cellStyle name="Normal 14 6" xfId="631"/>
    <cellStyle name="Normal 140" xfId="632"/>
    <cellStyle name="Normal 140 2" xfId="633"/>
    <cellStyle name="Normal 140 2 2" xfId="634"/>
    <cellStyle name="Normal 140 3" xfId="635"/>
    <cellStyle name="Normal 140 3 2" xfId="636"/>
    <cellStyle name="Normal 140 4" xfId="637"/>
    <cellStyle name="Normal 141" xfId="638"/>
    <cellStyle name="Normal 141 2" xfId="639"/>
    <cellStyle name="Normal 141 2 2" xfId="640"/>
    <cellStyle name="Normal 141 3" xfId="641"/>
    <cellStyle name="Normal 141 3 2" xfId="642"/>
    <cellStyle name="Normal 141 4" xfId="643"/>
    <cellStyle name="Normal 142" xfId="644"/>
    <cellStyle name="Normal 142 2" xfId="645"/>
    <cellStyle name="Normal 142 2 2" xfId="646"/>
    <cellStyle name="Normal 142 3" xfId="647"/>
    <cellStyle name="Normal 142 3 2" xfId="648"/>
    <cellStyle name="Normal 142 4" xfId="649"/>
    <cellStyle name="Normal 143" xfId="650"/>
    <cellStyle name="Normal 143 2" xfId="651"/>
    <cellStyle name="Normal 143 2 2" xfId="652"/>
    <cellStyle name="Normal 143 3" xfId="653"/>
    <cellStyle name="Normal 143 3 2" xfId="654"/>
    <cellStyle name="Normal 143 4" xfId="655"/>
    <cellStyle name="Normal 144" xfId="656"/>
    <cellStyle name="Normal 144 2" xfId="657"/>
    <cellStyle name="Normal 144 2 2" xfId="658"/>
    <cellStyle name="Normal 144 3" xfId="659"/>
    <cellStyle name="Normal 144 3 2" xfId="660"/>
    <cellStyle name="Normal 144 4" xfId="661"/>
    <cellStyle name="Normal 145" xfId="662"/>
    <cellStyle name="Normal 145 2" xfId="663"/>
    <cellStyle name="Normal 145 2 2" xfId="664"/>
    <cellStyle name="Normal 145 3" xfId="665"/>
    <cellStyle name="Normal 145 3 2" xfId="666"/>
    <cellStyle name="Normal 145 4" xfId="667"/>
    <cellStyle name="Normal 146" xfId="668"/>
    <cellStyle name="Normal 146 2" xfId="669"/>
    <cellStyle name="Normal 146 2 2" xfId="670"/>
    <cellStyle name="Normal 146 3" xfId="671"/>
    <cellStyle name="Normal 146 3 2" xfId="672"/>
    <cellStyle name="Normal 146 4" xfId="673"/>
    <cellStyle name="Normal 147" xfId="674"/>
    <cellStyle name="Normal 147 2" xfId="675"/>
    <cellStyle name="Normal 147 2 2" xfId="676"/>
    <cellStyle name="Normal 147 3" xfId="677"/>
    <cellStyle name="Normal 147 3 2" xfId="678"/>
    <cellStyle name="Normal 147 4" xfId="679"/>
    <cellStyle name="Normal 148" xfId="680"/>
    <cellStyle name="Normal 148 2" xfId="681"/>
    <cellStyle name="Normal 148 2 2" xfId="682"/>
    <cellStyle name="Normal 148 3" xfId="683"/>
    <cellStyle name="Normal 148 3 2" xfId="684"/>
    <cellStyle name="Normal 148 4" xfId="685"/>
    <cellStyle name="Normal 149" xfId="686"/>
    <cellStyle name="Normal 149 2" xfId="687"/>
    <cellStyle name="Normal 15" xfId="688"/>
    <cellStyle name="Normal 15 2" xfId="689"/>
    <cellStyle name="Normal 15 2 2" xfId="690"/>
    <cellStyle name="Normal 15 3" xfId="691"/>
    <cellStyle name="Normal 15 3 2" xfId="692"/>
    <cellStyle name="Normal 15 4" xfId="693"/>
    <cellStyle name="Normal 15 4 2" xfId="694"/>
    <cellStyle name="Normal 15 5" xfId="695"/>
    <cellStyle name="Normal 150" xfId="696"/>
    <cellStyle name="Normal 150 2" xfId="697"/>
    <cellStyle name="Normal 150 2 2" xfId="698"/>
    <cellStyle name="Normal 150 3" xfId="699"/>
    <cellStyle name="Normal 150 3 2" xfId="700"/>
    <cellStyle name="Normal 150 4" xfId="701"/>
    <cellStyle name="Normal 151" xfId="702"/>
    <cellStyle name="Normal 151 2" xfId="703"/>
    <cellStyle name="Normal 151 2 2" xfId="704"/>
    <cellStyle name="Normal 151 3" xfId="705"/>
    <cellStyle name="Normal 151 3 2" xfId="706"/>
    <cellStyle name="Normal 151 4" xfId="707"/>
    <cellStyle name="Normal 152" xfId="708"/>
    <cellStyle name="Normal 152 2" xfId="709"/>
    <cellStyle name="Normal 153" xfId="710"/>
    <cellStyle name="Normal 153 2" xfId="711"/>
    <cellStyle name="Normal 154" xfId="712"/>
    <cellStyle name="Normal 154 2" xfId="713"/>
    <cellStyle name="Normal 155" xfId="714"/>
    <cellStyle name="Normal 155 2" xfId="715"/>
    <cellStyle name="Normal 156" xfId="716"/>
    <cellStyle name="Normal 156 2" xfId="717"/>
    <cellStyle name="Normal 156 2 2" xfId="718"/>
    <cellStyle name="Normal 156 3" xfId="719"/>
    <cellStyle name="Normal 157" xfId="720"/>
    <cellStyle name="Normal 157 2" xfId="721"/>
    <cellStyle name="Normal 158" xfId="722"/>
    <cellStyle name="Normal 158 2" xfId="723"/>
    <cellStyle name="Normal 159" xfId="724"/>
    <cellStyle name="Normal 159 2" xfId="725"/>
    <cellStyle name="Normal 16" xfId="726"/>
    <cellStyle name="Normal 16 2" xfId="727"/>
    <cellStyle name="Normal 16 2 2" xfId="728"/>
    <cellStyle name="Normal 16 3" xfId="729"/>
    <cellStyle name="Normal 16 3 2" xfId="730"/>
    <cellStyle name="Normal 16 4" xfId="731"/>
    <cellStyle name="Normal 16 4 2" xfId="732"/>
    <cellStyle name="Normal 16 5" xfId="733"/>
    <cellStyle name="Normal 16 5 2" xfId="734"/>
    <cellStyle name="Normal 16 6" xfId="735"/>
    <cellStyle name="Normal 16 6 2" xfId="736"/>
    <cellStyle name="Normal 16 7" xfId="737"/>
    <cellStyle name="Normal 160" xfId="738"/>
    <cellStyle name="Normal 160 2" xfId="739"/>
    <cellStyle name="Normal 161" xfId="740"/>
    <cellStyle name="Normal 162" xfId="741"/>
    <cellStyle name="Normal 163" xfId="742"/>
    <cellStyle name="Normal 164" xfId="743"/>
    <cellStyle name="Normal 165" xfId="744"/>
    <cellStyle name="Normal 17" xfId="745"/>
    <cellStyle name="Normal 17 2" xfId="746"/>
    <cellStyle name="Normal 17 2 2" xfId="747"/>
    <cellStyle name="Normal 17 3" xfId="748"/>
    <cellStyle name="Normal 17 3 2" xfId="749"/>
    <cellStyle name="Normal 17 4" xfId="750"/>
    <cellStyle name="Normal 17 4 2" xfId="751"/>
    <cellStyle name="Normal 17 5" xfId="752"/>
    <cellStyle name="Normal 18" xfId="753"/>
    <cellStyle name="Normal 18 2" xfId="754"/>
    <cellStyle name="Normal 18 2 2" xfId="755"/>
    <cellStyle name="Normal 18 3" xfId="756"/>
    <cellStyle name="Normal 18 3 2" xfId="757"/>
    <cellStyle name="Normal 18 4" xfId="758"/>
    <cellStyle name="Normal 18 4 2" xfId="759"/>
    <cellStyle name="Normal 18 5" xfId="760"/>
    <cellStyle name="Normal 18 5 2" xfId="761"/>
    <cellStyle name="Normal 18 6" xfId="762"/>
    <cellStyle name="Normal 19" xfId="763"/>
    <cellStyle name="Normal 19 2" xfId="764"/>
    <cellStyle name="Normal 19 2 2" xfId="765"/>
    <cellStyle name="Normal 19 3" xfId="766"/>
    <cellStyle name="Normal 19 3 2" xfId="767"/>
    <cellStyle name="Normal 19 4" xfId="768"/>
    <cellStyle name="Normal 2" xfId="769"/>
    <cellStyle name="Normal 2 10" xfId="770"/>
    <cellStyle name="Normal 2 10 2" xfId="771"/>
    <cellStyle name="Normal 2 11" xfId="772"/>
    <cellStyle name="Normal 2 12" xfId="773"/>
    <cellStyle name="Normal 2 2" xfId="774"/>
    <cellStyle name="Normal 2 2 2" xfId="775"/>
    <cellStyle name="Normal 2 2 2 2" xfId="776"/>
    <cellStyle name="Normal 2 2 3" xfId="777"/>
    <cellStyle name="Normal 2 2 3 2" xfId="778"/>
    <cellStyle name="Normal 2 2 4" xfId="779"/>
    <cellStyle name="Normal 2 3" xfId="780"/>
    <cellStyle name="Normal 2 3 2" xfId="781"/>
    <cellStyle name="Normal 2 3 2 2" xfId="782"/>
    <cellStyle name="Normal 2 3 3" xfId="783"/>
    <cellStyle name="Normal 2 4" xfId="784"/>
    <cellStyle name="Normal 2 4 2" xfId="785"/>
    <cellStyle name="Normal 2 5" xfId="786"/>
    <cellStyle name="Normal 2 5 2" xfId="787"/>
    <cellStyle name="Normal 2 6" xfId="788"/>
    <cellStyle name="Normal 2 6 2" xfId="789"/>
    <cellStyle name="Normal 2 7" xfId="790"/>
    <cellStyle name="Normal 2 7 2" xfId="791"/>
    <cellStyle name="Normal 2 8" xfId="792"/>
    <cellStyle name="Normal 2 8 2" xfId="793"/>
    <cellStyle name="Normal 2 9" xfId="794"/>
    <cellStyle name="Normal 2 9 2" xfId="795"/>
    <cellStyle name="Normal 20" xfId="796"/>
    <cellStyle name="Normal 20 2" xfId="797"/>
    <cellStyle name="Normal 20 2 2" xfId="798"/>
    <cellStyle name="Normal 20 3" xfId="799"/>
    <cellStyle name="Normal 20 3 2" xfId="800"/>
    <cellStyle name="Normal 20 4" xfId="801"/>
    <cellStyle name="Normal 21" xfId="802"/>
    <cellStyle name="Normal 21 2" xfId="803"/>
    <cellStyle name="Normal 21 2 2" xfId="804"/>
    <cellStyle name="Normal 21 3" xfId="805"/>
    <cellStyle name="Normal 21 3 2" xfId="806"/>
    <cellStyle name="Normal 21 4" xfId="807"/>
    <cellStyle name="Normal 22" xfId="808"/>
    <cellStyle name="Normal 22 2" xfId="809"/>
    <cellStyle name="Normal 22 2 2" xfId="810"/>
    <cellStyle name="Normal 22 3" xfId="811"/>
    <cellStyle name="Normal 22 3 2" xfId="812"/>
    <cellStyle name="Normal 22 4" xfId="813"/>
    <cellStyle name="Normal 23" xfId="814"/>
    <cellStyle name="Normal 23 2" xfId="815"/>
    <cellStyle name="Normal 23 2 2" xfId="816"/>
    <cellStyle name="Normal 23 3" xfId="817"/>
    <cellStyle name="Normal 23 3 2" xfId="818"/>
    <cellStyle name="Normal 23 4" xfId="819"/>
    <cellStyle name="Normal 23 4 2" xfId="820"/>
    <cellStyle name="Normal 23 5" xfId="821"/>
    <cellStyle name="Normal 24" xfId="822"/>
    <cellStyle name="Normal 24 2" xfId="823"/>
    <cellStyle name="Normal 24 2 2" xfId="824"/>
    <cellStyle name="Normal 24 3" xfId="825"/>
    <cellStyle name="Normal 24 3 2" xfId="826"/>
    <cellStyle name="Normal 24 4" xfId="827"/>
    <cellStyle name="Normal 24 4 2" xfId="828"/>
    <cellStyle name="Normal 24 5" xfId="829"/>
    <cellStyle name="Normal 25" xfId="830"/>
    <cellStyle name="Normal 25 2" xfId="831"/>
    <cellStyle name="Normal 25 2 2" xfId="832"/>
    <cellStyle name="Normal 25 3" xfId="833"/>
    <cellStyle name="Normal 25 3 2" xfId="834"/>
    <cellStyle name="Normal 25 4" xfId="835"/>
    <cellStyle name="Normal 26" xfId="836"/>
    <cellStyle name="Normal 26 2" xfId="837"/>
    <cellStyle name="Normal 26 2 2" xfId="838"/>
    <cellStyle name="Normal 26 3" xfId="839"/>
    <cellStyle name="Normal 26 3 2" xfId="840"/>
    <cellStyle name="Normal 26 4" xfId="841"/>
    <cellStyle name="Normal 26 4 2" xfId="842"/>
    <cellStyle name="Normal 26 5" xfId="843"/>
    <cellStyle name="Normal 27" xfId="844"/>
    <cellStyle name="Normal 27 2" xfId="845"/>
    <cellStyle name="Normal 27 2 2" xfId="846"/>
    <cellStyle name="Normal 27 3" xfId="847"/>
    <cellStyle name="Normal 27 3 2" xfId="848"/>
    <cellStyle name="Normal 27 4" xfId="849"/>
    <cellStyle name="Normal 27 4 2" xfId="850"/>
    <cellStyle name="Normal 27 5" xfId="851"/>
    <cellStyle name="Normal 28" xfId="852"/>
    <cellStyle name="Normal 28 2" xfId="853"/>
    <cellStyle name="Normal 28 2 2" xfId="854"/>
    <cellStyle name="Normal 28 3" xfId="855"/>
    <cellStyle name="Normal 29" xfId="856"/>
    <cellStyle name="Normal 29 2" xfId="857"/>
    <cellStyle name="Normal 29 2 2" xfId="858"/>
    <cellStyle name="Normal 29 3" xfId="859"/>
    <cellStyle name="Normal 3" xfId="860"/>
    <cellStyle name="Normal 3 2" xfId="861"/>
    <cellStyle name="Normal 3 2 2" xfId="862"/>
    <cellStyle name="Normal 3 3" xfId="863"/>
    <cellStyle name="Normal 3 3 2" xfId="864"/>
    <cellStyle name="Normal 3 4" xfId="865"/>
    <cellStyle name="Normal 3 4 2" xfId="866"/>
    <cellStyle name="Normal 3 5" xfId="867"/>
    <cellStyle name="Normal 3 5 2" xfId="868"/>
    <cellStyle name="Normal 3 6" xfId="869"/>
    <cellStyle name="Normal 3 6 2" xfId="870"/>
    <cellStyle name="Normal 3 7" xfId="871"/>
    <cellStyle name="Normal 3 7 2" xfId="872"/>
    <cellStyle name="Normal 3 8" xfId="873"/>
    <cellStyle name="Normal 3 9" xfId="874"/>
    <cellStyle name="Normal 30" xfId="875"/>
    <cellStyle name="Normal 30 2" xfId="876"/>
    <cellStyle name="Normal 30 2 2" xfId="877"/>
    <cellStyle name="Normal 30 3" xfId="878"/>
    <cellStyle name="Normal 31" xfId="879"/>
    <cellStyle name="Normal 31 2" xfId="880"/>
    <cellStyle name="Normal 31 2 2" xfId="881"/>
    <cellStyle name="Normal 31 3" xfId="882"/>
    <cellStyle name="Normal 32" xfId="883"/>
    <cellStyle name="Normal 32 2" xfId="884"/>
    <cellStyle name="Normal 32 2 2" xfId="885"/>
    <cellStyle name="Normal 32 3" xfId="886"/>
    <cellStyle name="Normal 33" xfId="887"/>
    <cellStyle name="Normal 33 2" xfId="888"/>
    <cellStyle name="Normal 33 2 2" xfId="889"/>
    <cellStyle name="Normal 33 3" xfId="890"/>
    <cellStyle name="Normal 34" xfId="891"/>
    <cellStyle name="Normal 34 2" xfId="892"/>
    <cellStyle name="Normal 34 2 2" xfId="893"/>
    <cellStyle name="Normal 34 3" xfId="894"/>
    <cellStyle name="Normal 35" xfId="895"/>
    <cellStyle name="Normal 35 2" xfId="896"/>
    <cellStyle name="Normal 35 2 2" xfId="897"/>
    <cellStyle name="Normal 35 3" xfId="898"/>
    <cellStyle name="Normal 36" xfId="899"/>
    <cellStyle name="Normal 36 2" xfId="900"/>
    <cellStyle name="Normal 36 2 2" xfId="901"/>
    <cellStyle name="Normal 36 3" xfId="902"/>
    <cellStyle name="Normal 36 3 2" xfId="903"/>
    <cellStyle name="Normal 36 4" xfId="904"/>
    <cellStyle name="Normal 37" xfId="905"/>
    <cellStyle name="Normal 37 2" xfId="906"/>
    <cellStyle name="Normal 37 2 2" xfId="907"/>
    <cellStyle name="Normal 37 3" xfId="908"/>
    <cellStyle name="Normal 38" xfId="909"/>
    <cellStyle name="Normal 38 2" xfId="910"/>
    <cellStyle name="Normal 38 2 2" xfId="911"/>
    <cellStyle name="Normal 38 3" xfId="912"/>
    <cellStyle name="Normal 39" xfId="913"/>
    <cellStyle name="Normal 39 2" xfId="914"/>
    <cellStyle name="Normal 39 2 2" xfId="915"/>
    <cellStyle name="Normal 39 3" xfId="916"/>
    <cellStyle name="Normal 4" xfId="917"/>
    <cellStyle name="Normal 4 2" xfId="918"/>
    <cellStyle name="Normal 4 2 2" xfId="919"/>
    <cellStyle name="Normal 4 3" xfId="920"/>
    <cellStyle name="Normal 4 3 2" xfId="921"/>
    <cellStyle name="Normal 4 4" xfId="922"/>
    <cellStyle name="Normal 4 4 2" xfId="923"/>
    <cellStyle name="Normal 4 5" xfId="924"/>
    <cellStyle name="Normal 4 5 2" xfId="925"/>
    <cellStyle name="Normal 4 6" xfId="926"/>
    <cellStyle name="Normal 4 6 2" xfId="927"/>
    <cellStyle name="Normal 4 7" xfId="928"/>
    <cellStyle name="Normal 40" xfId="929"/>
    <cellStyle name="Normal 40 2" xfId="930"/>
    <cellStyle name="Normal 40 2 2" xfId="931"/>
    <cellStyle name="Normal 40 3" xfId="932"/>
    <cellStyle name="Normal 41" xfId="933"/>
    <cellStyle name="Normal 41 2" xfId="934"/>
    <cellStyle name="Normal 41 2 2" xfId="935"/>
    <cellStyle name="Normal 41 3" xfId="936"/>
    <cellStyle name="Normal 42" xfId="937"/>
    <cellStyle name="Normal 42 2" xfId="938"/>
    <cellStyle name="Normal 42 2 2" xfId="939"/>
    <cellStyle name="Normal 42 3" xfId="940"/>
    <cellStyle name="Normal 43" xfId="941"/>
    <cellStyle name="Normal 43 2" xfId="942"/>
    <cellStyle name="Normal 43 2 2" xfId="943"/>
    <cellStyle name="Normal 43 3" xfId="944"/>
    <cellStyle name="Normal 44" xfId="945"/>
    <cellStyle name="Normal 44 2" xfId="946"/>
    <cellStyle name="Normal 44 2 2" xfId="947"/>
    <cellStyle name="Normal 44 3" xfId="948"/>
    <cellStyle name="Normal 45" xfId="949"/>
    <cellStyle name="Normal 45 2" xfId="950"/>
    <cellStyle name="Normal 45 2 2" xfId="951"/>
    <cellStyle name="Normal 45 3" xfId="952"/>
    <cellStyle name="Normal 46" xfId="953"/>
    <cellStyle name="Normal 46 2" xfId="954"/>
    <cellStyle name="Normal 46 2 2" xfId="955"/>
    <cellStyle name="Normal 46 3" xfId="956"/>
    <cellStyle name="Normal 47" xfId="957"/>
    <cellStyle name="Normal 47 2" xfId="958"/>
    <cellStyle name="Normal 47 2 2" xfId="959"/>
    <cellStyle name="Normal 47 3" xfId="960"/>
    <cellStyle name="Normal 48" xfId="961"/>
    <cellStyle name="Normal 48 2" xfId="962"/>
    <cellStyle name="Normal 48 2 2" xfId="963"/>
    <cellStyle name="Normal 48 3" xfId="964"/>
    <cellStyle name="Normal 49" xfId="965"/>
    <cellStyle name="Normal 49 2" xfId="966"/>
    <cellStyle name="Normal 49 2 2" xfId="967"/>
    <cellStyle name="Normal 49 3" xfId="968"/>
    <cellStyle name="Normal 5" xfId="969"/>
    <cellStyle name="Normal 5 2" xfId="970"/>
    <cellStyle name="Normal 5 2 2" xfId="971"/>
    <cellStyle name="Normal 5 3" xfId="972"/>
    <cellStyle name="Normal 5 3 2" xfId="973"/>
    <cellStyle name="Normal 5 4" xfId="974"/>
    <cellStyle name="Normal 5 4 2" xfId="975"/>
    <cellStyle name="Normal 5 5" xfId="976"/>
    <cellStyle name="Normal 5 5 2" xfId="977"/>
    <cellStyle name="Normal 5 6" xfId="978"/>
    <cellStyle name="Normal 5 6 2" xfId="979"/>
    <cellStyle name="Normal 5 7" xfId="980"/>
    <cellStyle name="Normal 50" xfId="981"/>
    <cellStyle name="Normal 50 2" xfId="982"/>
    <cellStyle name="Normal 50 2 2" xfId="983"/>
    <cellStyle name="Normal 50 3" xfId="984"/>
    <cellStyle name="Normal 50 3 2" xfId="985"/>
    <cellStyle name="Normal 50 4" xfId="986"/>
    <cellStyle name="Normal 51" xfId="987"/>
    <cellStyle name="Normal 51 2" xfId="988"/>
    <cellStyle name="Normal 51 2 2" xfId="989"/>
    <cellStyle name="Normal 51 3" xfId="990"/>
    <cellStyle name="Normal 52" xfId="991"/>
    <cellStyle name="Normal 52 2" xfId="992"/>
    <cellStyle name="Normal 52 2 2" xfId="993"/>
    <cellStyle name="Normal 52 3" xfId="994"/>
    <cellStyle name="Normal 52 3 2" xfId="995"/>
    <cellStyle name="Normal 52 4" xfId="996"/>
    <cellStyle name="Normal 53" xfId="997"/>
    <cellStyle name="Normal 53 2" xfId="998"/>
    <cellStyle name="Normal 53 2 2" xfId="999"/>
    <cellStyle name="Normal 53 3" xfId="1000"/>
    <cellStyle name="Normal 54" xfId="1001"/>
    <cellStyle name="Normal 54 2" xfId="1002"/>
    <cellStyle name="Normal 54 2 2" xfId="1003"/>
    <cellStyle name="Normal 54 3" xfId="1004"/>
    <cellStyle name="Normal 54 3 2" xfId="1005"/>
    <cellStyle name="Normal 54 4" xfId="1006"/>
    <cellStyle name="Normal 55" xfId="1007"/>
    <cellStyle name="Normal 55 2" xfId="1008"/>
    <cellStyle name="Normal 55 2 2" xfId="1009"/>
    <cellStyle name="Normal 55 3" xfId="1010"/>
    <cellStyle name="Normal 56" xfId="1011"/>
    <cellStyle name="Normal 56 2" xfId="1012"/>
    <cellStyle name="Normal 56 2 2" xfId="1013"/>
    <cellStyle name="Normal 56 3" xfId="1014"/>
    <cellStyle name="Normal 56 3 2" xfId="1015"/>
    <cellStyle name="Normal 56 4" xfId="1016"/>
    <cellStyle name="Normal 57" xfId="1017"/>
    <cellStyle name="Normal 57 2" xfId="1018"/>
    <cellStyle name="Normal 57 2 2" xfId="1019"/>
    <cellStyle name="Normal 57 3" xfId="1020"/>
    <cellStyle name="Normal 58" xfId="1021"/>
    <cellStyle name="Normal 58 2" xfId="1022"/>
    <cellStyle name="Normal 58 2 2" xfId="1023"/>
    <cellStyle name="Normal 58 3" xfId="1024"/>
    <cellStyle name="Normal 59" xfId="1025"/>
    <cellStyle name="Normal 59 2" xfId="1026"/>
    <cellStyle name="Normal 59 2 2" xfId="1027"/>
    <cellStyle name="Normal 59 3" xfId="1028"/>
    <cellStyle name="Normal 6" xfId="1029"/>
    <cellStyle name="Normal 6 2" xfId="1030"/>
    <cellStyle name="Normal 6 2 2" xfId="1031"/>
    <cellStyle name="Normal 6 3" xfId="1032"/>
    <cellStyle name="Normal 6 3 2" xfId="1033"/>
    <cellStyle name="Normal 6 4" xfId="1034"/>
    <cellStyle name="Normal 6 4 2" xfId="1035"/>
    <cellStyle name="Normal 6 5" xfId="1036"/>
    <cellStyle name="Normal 6 5 2" xfId="1037"/>
    <cellStyle name="Normal 6 6" xfId="1038"/>
    <cellStyle name="Normal 60" xfId="1039"/>
    <cellStyle name="Normal 60 2" xfId="1040"/>
    <cellStyle name="Normal 60 2 2" xfId="1041"/>
    <cellStyle name="Normal 60 3" xfId="1042"/>
    <cellStyle name="Normal 60 3 2" xfId="1043"/>
    <cellStyle name="Normal 60 4" xfId="1044"/>
    <cellStyle name="Normal 61" xfId="1045"/>
    <cellStyle name="Normal 61 2" xfId="1046"/>
    <cellStyle name="Normal 61 2 2" xfId="1047"/>
    <cellStyle name="Normal 61 3" xfId="1048"/>
    <cellStyle name="Normal 62" xfId="1049"/>
    <cellStyle name="Normal 62 2" xfId="1050"/>
    <cellStyle name="Normal 62 2 2" xfId="1051"/>
    <cellStyle name="Normal 62 3" xfId="1052"/>
    <cellStyle name="Normal 62 3 2" xfId="1053"/>
    <cellStyle name="Normal 62 4" xfId="1054"/>
    <cellStyle name="Normal 63" xfId="1055"/>
    <cellStyle name="Normal 63 2" xfId="1056"/>
    <cellStyle name="Normal 63 2 2" xfId="1057"/>
    <cellStyle name="Normal 63 3" xfId="1058"/>
    <cellStyle name="Normal 64" xfId="1059"/>
    <cellStyle name="Normal 64 2" xfId="1060"/>
    <cellStyle name="Normal 64 2 2" xfId="1061"/>
    <cellStyle name="Normal 64 3" xfId="1062"/>
    <cellStyle name="Normal 65" xfId="1063"/>
    <cellStyle name="Normal 65 2" xfId="1064"/>
    <cellStyle name="Normal 65 2 2" xfId="1065"/>
    <cellStyle name="Normal 65 3" xfId="1066"/>
    <cellStyle name="Normal 66" xfId="1067"/>
    <cellStyle name="Normal 66 2" xfId="1068"/>
    <cellStyle name="Normal 66 2 2" xfId="1069"/>
    <cellStyle name="Normal 66 3" xfId="1070"/>
    <cellStyle name="Normal 67" xfId="1071"/>
    <cellStyle name="Normal 67 2" xfId="1072"/>
    <cellStyle name="Normal 67 2 2" xfId="1073"/>
    <cellStyle name="Normal 67 3" xfId="1074"/>
    <cellStyle name="Normal 68" xfId="1075"/>
    <cellStyle name="Normal 68 2" xfId="1076"/>
    <cellStyle name="Normal 68 2 2" xfId="1077"/>
    <cellStyle name="Normal 68 3" xfId="1078"/>
    <cellStyle name="Normal 69" xfId="1079"/>
    <cellStyle name="Normal 69 2" xfId="1080"/>
    <cellStyle name="Normal 69 2 2" xfId="1081"/>
    <cellStyle name="Normal 69 3" xfId="1082"/>
    <cellStyle name="Normal 7" xfId="1083"/>
    <cellStyle name="Normal 7 2" xfId="1084"/>
    <cellStyle name="Normal 7 2 2" xfId="1085"/>
    <cellStyle name="Normal 7 3" xfId="1086"/>
    <cellStyle name="Normal 7 3 2" xfId="1087"/>
    <cellStyle name="Normal 7 4" xfId="1088"/>
    <cellStyle name="Normal 7 4 2" xfId="1089"/>
    <cellStyle name="Normal 7 5" xfId="1090"/>
    <cellStyle name="Normal 7 5 2" xfId="1091"/>
    <cellStyle name="Normal 7 6" xfId="1092"/>
    <cellStyle name="Normal 70" xfId="1093"/>
    <cellStyle name="Normal 70 2" xfId="1094"/>
    <cellStyle name="Normal 70 2 2" xfId="1095"/>
    <cellStyle name="Normal 70 3" xfId="1096"/>
    <cellStyle name="Normal 70 3 2" xfId="1097"/>
    <cellStyle name="Normal 70 4" xfId="1098"/>
    <cellStyle name="Normal 71" xfId="1099"/>
    <cellStyle name="Normal 71 2" xfId="1100"/>
    <cellStyle name="Normal 71 2 2" xfId="1101"/>
    <cellStyle name="Normal 71 3" xfId="1102"/>
    <cellStyle name="Normal 72" xfId="1103"/>
    <cellStyle name="Normal 72 2" xfId="1104"/>
    <cellStyle name="Normal 72 2 2" xfId="1105"/>
    <cellStyle name="Normal 72 3" xfId="1106"/>
    <cellStyle name="Normal 72 3 2" xfId="1107"/>
    <cellStyle name="Normal 72 4" xfId="1108"/>
    <cellStyle name="Normal 73" xfId="1109"/>
    <cellStyle name="Normal 73 2" xfId="1110"/>
    <cellStyle name="Normal 73 2 2" xfId="1111"/>
    <cellStyle name="Normal 73 3" xfId="1112"/>
    <cellStyle name="Normal 74" xfId="1113"/>
    <cellStyle name="Normal 74 2" xfId="1114"/>
    <cellStyle name="Normal 74 2 2" xfId="1115"/>
    <cellStyle name="Normal 74 3" xfId="1116"/>
    <cellStyle name="Normal 74 3 2" xfId="1117"/>
    <cellStyle name="Normal 74 4" xfId="1118"/>
    <cellStyle name="Normal 75" xfId="1119"/>
    <cellStyle name="Normal 75 2" xfId="1120"/>
    <cellStyle name="Normal 75 2 2" xfId="1121"/>
    <cellStyle name="Normal 75 3" xfId="1122"/>
    <cellStyle name="Normal 76" xfId="1123"/>
    <cellStyle name="Normal 76 2" xfId="1124"/>
    <cellStyle name="Normal 76 2 2" xfId="1125"/>
    <cellStyle name="Normal 76 3" xfId="1126"/>
    <cellStyle name="Normal 77" xfId="1127"/>
    <cellStyle name="Normal 77 2" xfId="1128"/>
    <cellStyle name="Normal 77 2 2" xfId="1129"/>
    <cellStyle name="Normal 77 3" xfId="1130"/>
    <cellStyle name="Normal 78" xfId="1131"/>
    <cellStyle name="Normal 78 2" xfId="1132"/>
    <cellStyle name="Normal 78 2 2" xfId="1133"/>
    <cellStyle name="Normal 78 3" xfId="1134"/>
    <cellStyle name="Normal 79" xfId="1135"/>
    <cellStyle name="Normal 79 2" xfId="1136"/>
    <cellStyle name="Normal 79 2 2" xfId="1137"/>
    <cellStyle name="Normal 79 3" xfId="1138"/>
    <cellStyle name="Normal 8" xfId="1139"/>
    <cellStyle name="Normal 8 2" xfId="1140"/>
    <cellStyle name="Normal 8 2 2" xfId="1141"/>
    <cellStyle name="Normal 8 3" xfId="1142"/>
    <cellStyle name="Normal 8 3 2" xfId="1143"/>
    <cellStyle name="Normal 8 4" xfId="1144"/>
    <cellStyle name="Normal 8 4 2" xfId="1145"/>
    <cellStyle name="Normal 8 5" xfId="1146"/>
    <cellStyle name="Normal 8 5 2" xfId="1147"/>
    <cellStyle name="Normal 8 6" xfId="1148"/>
    <cellStyle name="Normal 80" xfId="1149"/>
    <cellStyle name="Normal 80 2" xfId="1150"/>
    <cellStyle name="Normal 80 2 2" xfId="1151"/>
    <cellStyle name="Normal 80 3" xfId="1152"/>
    <cellStyle name="Normal 81" xfId="1153"/>
    <cellStyle name="Normal 81 2" xfId="1154"/>
    <cellStyle name="Normal 81 2 2" xfId="1155"/>
    <cellStyle name="Normal 81 3" xfId="1156"/>
    <cellStyle name="Normal 82" xfId="1157"/>
    <cellStyle name="Normal 82 2" xfId="1158"/>
    <cellStyle name="Normal 82 2 2" xfId="1159"/>
    <cellStyle name="Normal 82 3" xfId="1160"/>
    <cellStyle name="Normal 83" xfId="1161"/>
    <cellStyle name="Normal 83 2" xfId="1162"/>
    <cellStyle name="Normal 83 2 2" xfId="1163"/>
    <cellStyle name="Normal 83 3" xfId="1164"/>
    <cellStyle name="Normal 83 3 2" xfId="1165"/>
    <cellStyle name="Normal 83 4" xfId="1166"/>
    <cellStyle name="Normal 84" xfId="1167"/>
    <cellStyle name="Normal 84 2" xfId="1168"/>
    <cellStyle name="Normal 84 2 2" xfId="1169"/>
    <cellStyle name="Normal 84 3" xfId="1170"/>
    <cellStyle name="Normal 85" xfId="1171"/>
    <cellStyle name="Normal 85 2" xfId="1172"/>
    <cellStyle name="Normal 85 2 2" xfId="1173"/>
    <cellStyle name="Normal 85 3" xfId="1174"/>
    <cellStyle name="Normal 85 3 2" xfId="1175"/>
    <cellStyle name="Normal 85 4" xfId="1176"/>
    <cellStyle name="Normal 86" xfId="1177"/>
    <cellStyle name="Normal 86 2" xfId="1178"/>
    <cellStyle name="Normal 86 2 2" xfId="1179"/>
    <cellStyle name="Normal 86 3" xfId="1180"/>
    <cellStyle name="Normal 87" xfId="1181"/>
    <cellStyle name="Normal 87 2" xfId="1182"/>
    <cellStyle name="Normal 87 2 2" xfId="1183"/>
    <cellStyle name="Normal 87 3" xfId="1184"/>
    <cellStyle name="Normal 88" xfId="1185"/>
    <cellStyle name="Normal 88 2" xfId="1186"/>
    <cellStyle name="Normal 88 2 2" xfId="1187"/>
    <cellStyle name="Normal 88 3" xfId="1188"/>
    <cellStyle name="Normal 88 3 2" xfId="1189"/>
    <cellStyle name="Normal 88 4" xfId="1190"/>
    <cellStyle name="Normal 89" xfId="1191"/>
    <cellStyle name="Normal 89 2" xfId="1192"/>
    <cellStyle name="Normal 89 2 2" xfId="1193"/>
    <cellStyle name="Normal 89 3" xfId="1194"/>
    <cellStyle name="Normal 9" xfId="1195"/>
    <cellStyle name="Normal 9 2" xfId="1196"/>
    <cellStyle name="Normal 9 2 2" xfId="1197"/>
    <cellStyle name="Normal 9 3" xfId="1198"/>
    <cellStyle name="Normal 9 3 2" xfId="1199"/>
    <cellStyle name="Normal 9 4" xfId="1200"/>
    <cellStyle name="Normal 9 4 2" xfId="1201"/>
    <cellStyle name="Normal 9 5" xfId="1202"/>
    <cellStyle name="Normal 9 5 2" xfId="1203"/>
    <cellStyle name="Normal 9 6" xfId="1204"/>
    <cellStyle name="Normal 9 6 2" xfId="1205"/>
    <cellStyle name="Normal 9 7" xfId="1206"/>
    <cellStyle name="Normal 9 8" xfId="1207"/>
    <cellStyle name="Normal 90" xfId="1208"/>
    <cellStyle name="Normal 90 2" xfId="1209"/>
    <cellStyle name="Normal 90 2 2" xfId="1210"/>
    <cellStyle name="Normal 90 3" xfId="1211"/>
    <cellStyle name="Normal 91" xfId="1212"/>
    <cellStyle name="Normal 91 2" xfId="1213"/>
    <cellStyle name="Normal 91 2 2" xfId="1214"/>
    <cellStyle name="Normal 91 3" xfId="1215"/>
    <cellStyle name="Normal 91 3 2" xfId="1216"/>
    <cellStyle name="Normal 91 4" xfId="1217"/>
    <cellStyle name="Normal 92" xfId="1218"/>
    <cellStyle name="Normal 92 2" xfId="1219"/>
    <cellStyle name="Normal 92 2 2" xfId="1220"/>
    <cellStyle name="Normal 92 3" xfId="1221"/>
    <cellStyle name="Normal 93" xfId="1222"/>
    <cellStyle name="Normal 93 2" xfId="1223"/>
    <cellStyle name="Normal 93 2 2" xfId="1224"/>
    <cellStyle name="Normal 93 3" xfId="1225"/>
    <cellStyle name="Normal 94" xfId="1226"/>
    <cellStyle name="Normal 94 2" xfId="1227"/>
    <cellStyle name="Normal 94 2 2" xfId="1228"/>
    <cellStyle name="Normal 94 3" xfId="1229"/>
    <cellStyle name="Normal 94 3 2" xfId="1230"/>
    <cellStyle name="Normal 94 4" xfId="1231"/>
    <cellStyle name="Normal 95" xfId="1232"/>
    <cellStyle name="Normal 95 2" xfId="1233"/>
    <cellStyle name="Normal 95 2 2" xfId="1234"/>
    <cellStyle name="Normal 95 3" xfId="1235"/>
    <cellStyle name="Normal 96" xfId="1236"/>
    <cellStyle name="Normal 96 2" xfId="1237"/>
    <cellStyle name="Normal 96 2 2" xfId="1238"/>
    <cellStyle name="Normal 96 3" xfId="1239"/>
    <cellStyle name="Normal 96 3 2" xfId="1240"/>
    <cellStyle name="Normal 96 4" xfId="1241"/>
    <cellStyle name="Normal 97" xfId="1242"/>
    <cellStyle name="Normal 97 2" xfId="1243"/>
    <cellStyle name="Normal 97 2 2" xfId="1244"/>
    <cellStyle name="Normal 97 3" xfId="1245"/>
    <cellStyle name="Normal 98" xfId="1246"/>
    <cellStyle name="Normal 98 2" xfId="1247"/>
    <cellStyle name="Normal 98 2 2" xfId="1248"/>
    <cellStyle name="Normal 98 3" xfId="1249"/>
    <cellStyle name="Normal 99" xfId="1250"/>
    <cellStyle name="Normal 99 2" xfId="1251"/>
    <cellStyle name="Normal 99 2 2" xfId="1252"/>
    <cellStyle name="Normal 99 3" xfId="1253"/>
    <cellStyle name="Normal 99 3 2" xfId="1254"/>
    <cellStyle name="Normal 99 4" xfId="1255"/>
    <cellStyle name="Note 2" xfId="1256"/>
    <cellStyle name="Note 2 2" xfId="1257"/>
    <cellStyle name="Percent 2" xfId="1258"/>
    <cellStyle name="Percent 2 2" xfId="1259"/>
    <cellStyle name="Percent 2 2 2" xfId="1260"/>
    <cellStyle name="Percent 2 3" xfId="1261"/>
    <cellStyle name="Percent 2 3 2" xfId="1262"/>
    <cellStyle name="Percent 2 4" xfId="1263"/>
    <cellStyle name="Percent 2 4 2" xfId="1264"/>
    <cellStyle name="Percent 2 5" xfId="1265"/>
    <cellStyle name="Percent 3" xfId="1266"/>
    <cellStyle name="Percent 3 2" xfId="1267"/>
    <cellStyle name="Percent 3 3" xfId="1268"/>
    <cellStyle name="Percent 4" xfId="1269"/>
    <cellStyle name="Percent 4 2" xfId="1270"/>
    <cellStyle name="Percent 5" xfId="1271"/>
    <cellStyle name="Percent 5 2" xfId="1272"/>
    <cellStyle name="Percent 6" xfId="1273"/>
    <cellStyle name="Percent 6 2" xfId="1274"/>
    <cellStyle name="Percent 7" xfId="127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2"/>
  <sheetViews>
    <sheetView tabSelected="1" topLeftCell="A10" workbookViewId="0">
      <selection activeCell="C10" sqref="C10"/>
    </sheetView>
  </sheetViews>
  <sheetFormatPr defaultColWidth="9" defaultRowHeight="15"/>
  <cols>
    <col min="1" max="1" width="31.1047619047619" customWidth="1"/>
    <col min="2" max="2" width="13.1428571428571" customWidth="1"/>
    <col min="3" max="3" width="14.3333333333333" customWidth="1"/>
    <col min="4" max="4" width="15" customWidth="1"/>
    <col min="5" max="6" width="14.2190476190476" customWidth="1"/>
    <col min="7" max="8" width="13.1047619047619" customWidth="1"/>
    <col min="9" max="9" width="15.3333333333333" style="1" customWidth="1"/>
    <col min="10" max="10" width="19.552380952381" customWidth="1"/>
    <col min="11" max="11" width="15.8857142857143" customWidth="1"/>
    <col min="12" max="12" width="16.3333333333333" customWidth="1"/>
    <col min="13" max="13" width="16.8857142857143" customWidth="1"/>
    <col min="14" max="14" width="17.3333333333333" customWidth="1"/>
    <col min="16" max="16" width="12.1047619047619" customWidth="1"/>
  </cols>
  <sheetData>
    <row r="1" customFormat="1" spans="1:12">
      <c r="A1" s="2" t="s">
        <v>0</v>
      </c>
      <c r="B1" s="2"/>
      <c r="C1" s="3"/>
      <c r="D1" s="2"/>
      <c r="E1" s="2"/>
      <c r="F1" s="2"/>
      <c r="G1" s="2"/>
      <c r="H1" s="2"/>
      <c r="I1" s="23"/>
      <c r="J1" s="2"/>
      <c r="K1" s="2" t="s">
        <v>1</v>
      </c>
      <c r="L1" s="2"/>
    </row>
    <row r="2" customFormat="1" spans="1:12">
      <c r="A2" s="2" t="s">
        <v>2</v>
      </c>
      <c r="B2" s="2"/>
      <c r="C2" s="3"/>
      <c r="D2" s="2"/>
      <c r="E2" s="2"/>
      <c r="F2" s="2"/>
      <c r="G2" s="2"/>
      <c r="H2" s="2"/>
      <c r="I2" s="23"/>
      <c r="J2" s="2"/>
      <c r="K2" s="2"/>
      <c r="L2" s="2"/>
    </row>
    <row r="3" customFormat="1" spans="1:12">
      <c r="A3" s="2" t="s">
        <v>3</v>
      </c>
      <c r="B3" s="2"/>
      <c r="C3" s="4"/>
      <c r="D3" s="5"/>
      <c r="E3" s="5"/>
      <c r="F3" s="5"/>
      <c r="G3" s="5"/>
      <c r="H3" s="5"/>
      <c r="I3" s="24"/>
      <c r="J3" s="5"/>
      <c r="K3" s="5"/>
      <c r="L3" s="5"/>
    </row>
    <row r="4" customFormat="1" spans="1:12">
      <c r="A4" s="6" t="s">
        <v>4</v>
      </c>
      <c r="B4" s="6">
        <v>10000</v>
      </c>
      <c r="C4" s="7"/>
      <c r="D4" s="5"/>
      <c r="E4" s="7"/>
      <c r="F4" s="5"/>
      <c r="G4" s="5"/>
      <c r="H4" s="5"/>
      <c r="I4" s="24"/>
      <c r="J4" s="5"/>
      <c r="K4" s="5"/>
      <c r="L4" s="5"/>
    </row>
    <row r="5" customFormat="1" spans="1:12">
      <c r="A5" s="6" t="s">
        <v>5</v>
      </c>
      <c r="B5" s="6">
        <v>10000</v>
      </c>
      <c r="C5" s="7"/>
      <c r="D5" s="5"/>
      <c r="E5" s="7"/>
      <c r="F5" s="5"/>
      <c r="G5" s="5"/>
      <c r="H5" s="5"/>
      <c r="I5" s="24"/>
      <c r="J5" s="5"/>
      <c r="K5" s="5"/>
      <c r="L5" s="5"/>
    </row>
    <row r="6" customFormat="1" spans="1:12">
      <c r="A6" s="6" t="s">
        <v>6</v>
      </c>
      <c r="B6" s="6">
        <v>80000</v>
      </c>
      <c r="C6" s="7">
        <f>B4+B5+B6</f>
        <v>100000</v>
      </c>
      <c r="D6" s="8"/>
      <c r="E6" s="7"/>
      <c r="F6" s="9"/>
      <c r="G6" s="9"/>
      <c r="H6" s="9"/>
      <c r="I6" s="24"/>
      <c r="J6" s="5"/>
      <c r="K6" s="5"/>
      <c r="L6" s="5"/>
    </row>
    <row r="7" customFormat="1" spans="1:12">
      <c r="A7" s="2" t="s">
        <v>7</v>
      </c>
      <c r="B7" s="2"/>
      <c r="C7" s="4"/>
      <c r="D7" s="5"/>
      <c r="E7" s="5"/>
      <c r="F7" s="5"/>
      <c r="G7" s="5"/>
      <c r="H7" s="5"/>
      <c r="I7" s="24"/>
      <c r="J7" s="5"/>
      <c r="K7" s="5"/>
      <c r="L7" s="5"/>
    </row>
    <row r="8" customFormat="1" spans="1:12">
      <c r="A8" s="6" t="s">
        <v>4</v>
      </c>
      <c r="B8" s="6">
        <f>-24797000.29</f>
        <v>-24797000.29</v>
      </c>
      <c r="C8" s="9"/>
      <c r="D8" s="5"/>
      <c r="E8" s="10"/>
      <c r="F8" s="5"/>
      <c r="G8" s="5"/>
      <c r="H8" s="5"/>
      <c r="I8" s="24"/>
      <c r="J8" s="5"/>
      <c r="K8" s="5"/>
      <c r="L8" s="5"/>
    </row>
    <row r="9" customFormat="1" spans="1:12">
      <c r="A9" s="6" t="s">
        <v>5</v>
      </c>
      <c r="B9" s="6">
        <f>12421493-5526693+3671000</f>
        <v>10565800</v>
      </c>
      <c r="C9" s="9"/>
      <c r="D9" s="5"/>
      <c r="E9" s="9"/>
      <c r="F9" s="5"/>
      <c r="G9" s="5"/>
      <c r="H9" s="5"/>
      <c r="I9" s="24"/>
      <c r="J9" s="5"/>
      <c r="K9" s="5"/>
      <c r="L9" s="5"/>
    </row>
    <row r="10" customFormat="1" spans="1:12">
      <c r="A10" s="6" t="s">
        <v>6</v>
      </c>
      <c r="B10" s="6">
        <v>11357637</v>
      </c>
      <c r="C10" s="9">
        <f>H32</f>
        <v>-12950938</v>
      </c>
      <c r="D10" s="8"/>
      <c r="E10" s="9"/>
      <c r="F10" s="9"/>
      <c r="G10" s="9"/>
      <c r="H10" s="9"/>
      <c r="I10" s="24"/>
      <c r="J10" s="5"/>
      <c r="K10" s="5"/>
      <c r="L10" s="5"/>
    </row>
    <row r="11" customFormat="1" spans="1:12">
      <c r="A11" s="11" t="s">
        <v>8</v>
      </c>
      <c r="B11" s="11"/>
      <c r="C11" s="9"/>
      <c r="D11" s="8"/>
      <c r="E11" s="9"/>
      <c r="F11" s="9"/>
      <c r="G11" s="9"/>
      <c r="H11" s="9"/>
      <c r="I11" s="24"/>
      <c r="J11" s="5"/>
      <c r="K11" s="5"/>
      <c r="L11" s="5"/>
    </row>
    <row r="12" customFormat="1" spans="1:12">
      <c r="A12" s="6" t="s">
        <v>9</v>
      </c>
      <c r="B12" s="6"/>
      <c r="C12" s="9">
        <f>419640377-1500000+3200000</f>
        <v>421340377</v>
      </c>
      <c r="D12" s="8"/>
      <c r="E12" s="9"/>
      <c r="F12" s="9"/>
      <c r="G12" s="9"/>
      <c r="H12" s="9"/>
      <c r="I12" s="24"/>
      <c r="J12" s="5"/>
      <c r="K12" s="5"/>
      <c r="L12" s="5"/>
    </row>
    <row r="13" customFormat="1" spans="1:12">
      <c r="A13" s="11" t="s">
        <v>10</v>
      </c>
      <c r="B13" s="11"/>
      <c r="C13" s="4">
        <f>SUM(C6:C12)</f>
        <v>408489439</v>
      </c>
      <c r="D13" s="9"/>
      <c r="E13" s="9"/>
      <c r="F13" s="9"/>
      <c r="G13" s="9"/>
      <c r="H13" s="9"/>
      <c r="I13" s="24"/>
      <c r="J13" s="5"/>
      <c r="K13" s="5"/>
      <c r="L13" s="5"/>
    </row>
    <row r="14" customFormat="1" spans="1:12">
      <c r="A14" s="5"/>
      <c r="B14" s="5"/>
      <c r="C14" s="4"/>
      <c r="D14" s="9"/>
      <c r="E14" s="9"/>
      <c r="F14" s="9"/>
      <c r="G14" s="9"/>
      <c r="H14" s="9"/>
      <c r="I14" s="24"/>
      <c r="J14" s="5"/>
      <c r="K14" s="5"/>
      <c r="L14" s="5"/>
    </row>
    <row r="15" customFormat="1" spans="1:12">
      <c r="A15" s="5" t="s">
        <v>11</v>
      </c>
      <c r="B15" s="5" t="s">
        <v>12</v>
      </c>
      <c r="C15" s="4" t="s">
        <v>13</v>
      </c>
      <c r="D15" s="12" t="s">
        <v>14</v>
      </c>
      <c r="E15" s="12" t="s">
        <v>15</v>
      </c>
      <c r="F15" s="12" t="s">
        <v>16</v>
      </c>
      <c r="G15" s="12" t="s">
        <v>17</v>
      </c>
      <c r="H15" s="12" t="s">
        <v>10</v>
      </c>
      <c r="I15" s="24"/>
      <c r="J15" s="5"/>
      <c r="K15" s="5"/>
      <c r="L15" s="5"/>
    </row>
    <row r="16" customFormat="1" spans="1:9">
      <c r="A16" t="s">
        <v>18</v>
      </c>
      <c r="B16"/>
      <c r="C16" s="13"/>
      <c r="D16"/>
      <c r="E16"/>
      <c r="F16"/>
      <c r="G16"/>
      <c r="H16">
        <f t="shared" ref="H16" si="0">SUM(B16:E16)</f>
        <v>0</v>
      </c>
      <c r="I16" s="1"/>
    </row>
    <row r="17" customFormat="1" spans="1:16">
      <c r="A17" s="14" t="s">
        <v>19</v>
      </c>
      <c r="B17" s="15">
        <f>47733455.14+8472425</f>
        <v>56205880.14</v>
      </c>
      <c r="C17" s="15">
        <v>98271461.71</v>
      </c>
      <c r="D17" s="15">
        <v>122518672.31</v>
      </c>
      <c r="E17" s="15">
        <v>75637533.77</v>
      </c>
      <c r="F17" s="15">
        <v>15394407</v>
      </c>
      <c r="G17" s="15">
        <v>1251208</v>
      </c>
      <c r="H17" s="15">
        <f>SUM(B17:G17)</f>
        <v>369279162.93</v>
      </c>
      <c r="I17" s="25"/>
      <c r="N17" s="26"/>
      <c r="O17" s="26"/>
      <c r="P17" s="26"/>
    </row>
    <row r="18" customFormat="1" spans="1:9">
      <c r="A18" s="5" t="s">
        <v>20</v>
      </c>
      <c r="B18" s="16">
        <v>0</v>
      </c>
      <c r="C18" s="16">
        <v>0</v>
      </c>
      <c r="D18" s="16">
        <v>0</v>
      </c>
      <c r="E18" s="16">
        <v>0</v>
      </c>
      <c r="F18" s="16"/>
      <c r="G18" s="16"/>
      <c r="H18" s="16">
        <f>SUM(B18:G18)</f>
        <v>0</v>
      </c>
      <c r="I18" s="20"/>
    </row>
    <row r="19" customFormat="1" spans="1:16">
      <c r="A19" s="5" t="s">
        <v>21</v>
      </c>
      <c r="B19" s="16">
        <v>8208.04</v>
      </c>
      <c r="C19" s="17">
        <v>3343980</v>
      </c>
      <c r="D19" s="18">
        <v>4407126</v>
      </c>
      <c r="E19" s="19">
        <v>3219808</v>
      </c>
      <c r="F19" s="18">
        <v>1484232</v>
      </c>
      <c r="G19" s="16">
        <v>383492</v>
      </c>
      <c r="H19" s="16">
        <f>SUM(B19:G19)</f>
        <v>12846846.04</v>
      </c>
      <c r="I19" s="20"/>
      <c r="M19" s="22"/>
      <c r="O19" s="22"/>
      <c r="P19" s="22"/>
    </row>
    <row r="20" customFormat="1" spans="1:11">
      <c r="A20" s="5" t="s">
        <v>22</v>
      </c>
      <c r="B20" s="16"/>
      <c r="C20" s="16"/>
      <c r="D20" s="16"/>
      <c r="E20" s="16">
        <v>0</v>
      </c>
      <c r="F20" s="16">
        <v>15205824</v>
      </c>
      <c r="G20" s="16">
        <v>0</v>
      </c>
      <c r="H20" s="16">
        <f>SUM(B20:G20)</f>
        <v>15205824</v>
      </c>
      <c r="I20" s="20"/>
      <c r="J20" s="27"/>
      <c r="K20" s="22"/>
    </row>
    <row r="21" customFormat="1" spans="1:14">
      <c r="A21" s="5" t="s">
        <v>23</v>
      </c>
      <c r="B21" s="20">
        <v>0</v>
      </c>
      <c r="C21" s="16">
        <v>0</v>
      </c>
      <c r="D21" s="16"/>
      <c r="E21" s="16">
        <v>0</v>
      </c>
      <c r="F21" s="16">
        <f>8542488+1068399+1400000</f>
        <v>11010887</v>
      </c>
      <c r="G21" s="16" t="s">
        <v>24</v>
      </c>
      <c r="H21" s="16">
        <f>SUM(B21:G21)</f>
        <v>11010887</v>
      </c>
      <c r="I21" s="20"/>
      <c r="N21" s="22"/>
    </row>
    <row r="22" customFormat="1" spans="1:14">
      <c r="A22" s="5" t="s">
        <v>10</v>
      </c>
      <c r="B22" s="16"/>
      <c r="C22" s="16"/>
      <c r="D22" s="16"/>
      <c r="E22" s="16"/>
      <c r="F22" s="16"/>
      <c r="G22" s="16"/>
      <c r="H22" s="16">
        <f>SUM(H16:H21)</f>
        <v>408342719.97</v>
      </c>
      <c r="I22" s="20"/>
      <c r="N22" s="22"/>
    </row>
    <row r="23" customFormat="1" spans="1:9">
      <c r="A23" s="2"/>
      <c r="B23" s="21"/>
      <c r="C23" s="21"/>
      <c r="D23" s="21"/>
      <c r="E23" s="21"/>
      <c r="F23" s="21"/>
      <c r="G23" s="21"/>
      <c r="H23" s="21"/>
      <c r="I23" s="28"/>
    </row>
    <row r="24" customFormat="1" spans="1:10">
      <c r="A24" t="s">
        <v>25</v>
      </c>
      <c r="H24">
        <f>C13-H22</f>
        <v>146719.030000031</v>
      </c>
      <c r="I24" s="1"/>
      <c r="J24" s="22"/>
    </row>
    <row r="25" customFormat="1" spans="4:16">
      <c r="D25" s="22"/>
      <c r="E25" s="22"/>
      <c r="I25" s="1"/>
      <c r="J25"/>
      <c r="K25"/>
      <c r="L25"/>
      <c r="M25"/>
      <c r="N25"/>
      <c r="P25" s="22"/>
    </row>
    <row r="26" customFormat="1" spans="4:16">
      <c r="D26" s="22"/>
      <c r="E26" s="22"/>
      <c r="I26" s="1"/>
      <c r="P26" s="29"/>
    </row>
    <row r="28" hidden="1" spans="1:1">
      <c r="A28" t="s">
        <v>26</v>
      </c>
    </row>
    <row r="29" hidden="1" spans="1:8">
      <c r="A29" t="s">
        <v>4</v>
      </c>
      <c r="B29">
        <v>0</v>
      </c>
      <c r="C29">
        <f>210000+1000000</f>
        <v>1210000</v>
      </c>
      <c r="D29">
        <v>33645650</v>
      </c>
      <c r="E29">
        <v>-48873045</v>
      </c>
      <c r="F29">
        <v>-11787340</v>
      </c>
      <c r="G29"/>
      <c r="H29">
        <f>SUM(B29:F29)</f>
        <v>-25804735</v>
      </c>
    </row>
    <row r="30" hidden="1" spans="1:8">
      <c r="A30" t="s">
        <v>5</v>
      </c>
      <c r="B30">
        <v>0</v>
      </c>
      <c r="C30">
        <v>-10000</v>
      </c>
      <c r="D30">
        <v>-73105692</v>
      </c>
      <c r="E30">
        <v>5472195</v>
      </c>
      <c r="F30">
        <f>79057216-5526693+3671000</f>
        <v>77201523</v>
      </c>
      <c r="H30">
        <f t="shared" ref="H30:H31" si="1">SUM(B30:F30)</f>
        <v>9558026</v>
      </c>
    </row>
    <row r="31" hidden="1" spans="1:8">
      <c r="A31" t="s">
        <v>6</v>
      </c>
      <c r="B31">
        <v>0</v>
      </c>
      <c r="C31">
        <v>-3425000</v>
      </c>
      <c r="D31">
        <v>-4500000</v>
      </c>
      <c r="E31">
        <v>43318513</v>
      </c>
      <c r="F31">
        <v>-32097742</v>
      </c>
      <c r="G31"/>
      <c r="H31">
        <f t="shared" si="1"/>
        <v>3295771</v>
      </c>
    </row>
    <row r="32" hidden="1" spans="2:8">
      <c r="B32">
        <f>SUM(B29:B31)</f>
        <v>0</v>
      </c>
      <c r="C32">
        <f>SUM(C29:C31)</f>
        <v>-2225000</v>
      </c>
      <c r="D32">
        <f>SUM(D29:D31)</f>
        <v>-43960042</v>
      </c>
      <c r="E32">
        <f>SUM(E29:E31)</f>
        <v>-82337</v>
      </c>
      <c r="F32">
        <f>SUM(F29:F31)</f>
        <v>33316441</v>
      </c>
      <c r="H32">
        <f>SUM(H29:H31)</f>
        <v>-12950938</v>
      </c>
    </row>
  </sheetData>
  <pageMargins left="0.0548611111111111" right="0.708333333333333" top="0.747916666666667" bottom="0.747916666666667" header="0.314583333333333" footer="0.314583333333333"/>
  <pageSetup paperSize="9" scale="6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6"/>
  <sheetViews>
    <sheetView topLeftCell="A19" workbookViewId="0">
      <selection activeCell="A1" sqref="$A1:$XFD1048576"/>
    </sheetView>
  </sheetViews>
  <sheetFormatPr defaultColWidth="9" defaultRowHeight="15"/>
  <cols>
    <col min="1" max="1" width="31.1047619047619" customWidth="1"/>
    <col min="2" max="2" width="18.2190476190476" customWidth="1"/>
    <col min="3" max="3" width="14.3333333333333" customWidth="1"/>
    <col min="4" max="4" width="15" customWidth="1"/>
    <col min="5" max="6" width="14.2190476190476" customWidth="1"/>
    <col min="7" max="8" width="13.1047619047619" customWidth="1"/>
    <col min="9" max="9" width="15.3333333333333" style="1" customWidth="1"/>
    <col min="10" max="10" width="19.552380952381" customWidth="1"/>
    <col min="11" max="11" width="15.8857142857143" customWidth="1"/>
    <col min="12" max="12" width="16.3333333333333" customWidth="1"/>
    <col min="13" max="13" width="16.8857142857143" customWidth="1"/>
    <col min="14" max="14" width="17.3333333333333" customWidth="1"/>
    <col min="16" max="16" width="12.1047619047619" customWidth="1"/>
  </cols>
  <sheetData>
    <row r="1" spans="1:12">
      <c r="A1" s="2" t="s">
        <v>27</v>
      </c>
      <c r="B1" s="2"/>
      <c r="C1" s="3"/>
      <c r="D1" s="2"/>
      <c r="E1" s="2"/>
      <c r="F1" s="2"/>
      <c r="G1" s="2"/>
      <c r="H1" s="2"/>
      <c r="I1" s="23"/>
      <c r="J1" s="2"/>
      <c r="K1" s="2"/>
      <c r="L1" s="2" t="s">
        <v>28</v>
      </c>
    </row>
    <row r="2" spans="1:12">
      <c r="A2" s="2" t="s">
        <v>2</v>
      </c>
      <c r="B2" s="2"/>
      <c r="C2" s="3"/>
      <c r="D2" s="2"/>
      <c r="E2" s="2"/>
      <c r="F2" s="2"/>
      <c r="G2" s="2"/>
      <c r="H2" s="2"/>
      <c r="I2" s="23"/>
      <c r="J2" s="2"/>
      <c r="K2" s="2"/>
      <c r="L2" s="2"/>
    </row>
    <row r="3" spans="1:12">
      <c r="A3" s="2" t="s">
        <v>3</v>
      </c>
      <c r="B3" s="2"/>
      <c r="C3" s="4"/>
      <c r="D3" s="5"/>
      <c r="E3" s="5"/>
      <c r="F3" s="5"/>
      <c r="G3" s="5"/>
      <c r="H3" s="5"/>
      <c r="I3" s="24"/>
      <c r="J3" s="5"/>
      <c r="K3" s="5"/>
      <c r="L3" s="5"/>
    </row>
    <row r="4" spans="1:12">
      <c r="A4" s="6" t="s">
        <v>4</v>
      </c>
      <c r="B4" s="6"/>
      <c r="C4" s="7">
        <v>0</v>
      </c>
      <c r="D4" s="5"/>
      <c r="E4" s="7"/>
      <c r="F4" s="5"/>
      <c r="G4" s="5"/>
      <c r="H4" s="5"/>
      <c r="I4" s="24"/>
      <c r="J4" s="5"/>
      <c r="K4" s="5"/>
      <c r="L4" s="5"/>
    </row>
    <row r="5" spans="1:12">
      <c r="A5" s="6" t="s">
        <v>5</v>
      </c>
      <c r="B5" s="6"/>
      <c r="C5" s="7">
        <v>0</v>
      </c>
      <c r="D5" s="5"/>
      <c r="E5" s="7"/>
      <c r="F5" s="5"/>
      <c r="G5" s="5"/>
      <c r="H5" s="5"/>
      <c r="I5" s="24"/>
      <c r="J5" s="5"/>
      <c r="K5" s="5"/>
      <c r="L5" s="5"/>
    </row>
    <row r="6" spans="1:12">
      <c r="A6" s="6" t="s">
        <v>6</v>
      </c>
      <c r="B6" s="6"/>
      <c r="C6" s="7">
        <v>0</v>
      </c>
      <c r="D6" s="8">
        <f>C4+C5+C6</f>
        <v>0</v>
      </c>
      <c r="E6" s="7"/>
      <c r="F6" s="9"/>
      <c r="G6" s="9"/>
      <c r="H6" s="9"/>
      <c r="I6" s="24"/>
      <c r="J6" s="5"/>
      <c r="K6" s="5"/>
      <c r="L6" s="5"/>
    </row>
    <row r="7" spans="1:12">
      <c r="A7" s="2" t="s">
        <v>7</v>
      </c>
      <c r="B7" s="2"/>
      <c r="C7" s="4"/>
      <c r="D7" s="5"/>
      <c r="E7" s="5"/>
      <c r="F7" s="5"/>
      <c r="G7" s="5"/>
      <c r="H7" s="5"/>
      <c r="I7" s="24"/>
      <c r="J7" s="5"/>
      <c r="K7" s="5"/>
      <c r="L7" s="5"/>
    </row>
    <row r="8" spans="1:12">
      <c r="A8" s="6" t="s">
        <v>4</v>
      </c>
      <c r="B8" s="6"/>
      <c r="C8" s="9">
        <v>0</v>
      </c>
      <c r="D8" s="5"/>
      <c r="E8" s="10"/>
      <c r="F8" s="5"/>
      <c r="G8" s="5"/>
      <c r="H8" s="5"/>
      <c r="I8" s="24"/>
      <c r="J8" s="5"/>
      <c r="K8" s="5"/>
      <c r="L8" s="5"/>
    </row>
    <row r="9" spans="1:12">
      <c r="A9" s="6" t="s">
        <v>5</v>
      </c>
      <c r="B9" s="6"/>
      <c r="C9" s="9">
        <v>0</v>
      </c>
      <c r="D9" s="5"/>
      <c r="E9" s="9"/>
      <c r="F9" s="5"/>
      <c r="G9" s="5"/>
      <c r="H9" s="5"/>
      <c r="I9" s="24"/>
      <c r="J9" s="5"/>
      <c r="K9" s="5"/>
      <c r="L9" s="5"/>
    </row>
    <row r="10" spans="1:12">
      <c r="A10" s="6" t="s">
        <v>6</v>
      </c>
      <c r="B10" s="6"/>
      <c r="C10" s="9">
        <v>0</v>
      </c>
      <c r="D10" s="8">
        <f>C8+C9+C10</f>
        <v>0</v>
      </c>
      <c r="E10" s="9"/>
      <c r="F10" s="9"/>
      <c r="G10" s="9"/>
      <c r="H10" s="9"/>
      <c r="I10" s="24"/>
      <c r="J10" s="5"/>
      <c r="K10" s="5"/>
      <c r="L10" s="5"/>
    </row>
    <row r="11" spans="1:12">
      <c r="A11" s="11" t="s">
        <v>29</v>
      </c>
      <c r="B11" s="11"/>
      <c r="C11" s="9"/>
      <c r="D11" s="8"/>
      <c r="E11" s="9"/>
      <c r="F11" s="9"/>
      <c r="G11" s="9"/>
      <c r="H11" s="9"/>
      <c r="I11" s="24"/>
      <c r="J11" s="5"/>
      <c r="K11" s="5"/>
      <c r="L11" s="5"/>
    </row>
    <row r="12" spans="1:12">
      <c r="A12" s="6" t="s">
        <v>30</v>
      </c>
      <c r="B12" s="6"/>
      <c r="C12" s="9"/>
      <c r="D12" s="8">
        <v>0</v>
      </c>
      <c r="E12" s="9"/>
      <c r="F12" s="9"/>
      <c r="G12" s="9"/>
      <c r="H12" s="9"/>
      <c r="I12" s="24"/>
      <c r="J12" s="5"/>
      <c r="K12" s="5"/>
      <c r="L12" s="5"/>
    </row>
    <row r="13" spans="1:12">
      <c r="A13" s="11" t="s">
        <v>8</v>
      </c>
      <c r="B13" s="11"/>
      <c r="C13" s="4"/>
      <c r="D13" s="9"/>
      <c r="E13" s="9"/>
      <c r="F13" s="9"/>
      <c r="G13" s="9"/>
      <c r="H13" s="9"/>
      <c r="I13" s="24"/>
      <c r="J13" s="5"/>
      <c r="K13" s="5"/>
      <c r="L13" s="5"/>
    </row>
    <row r="14" spans="1:12">
      <c r="A14" s="5" t="s">
        <v>9</v>
      </c>
      <c r="B14" s="5"/>
      <c r="C14" s="4"/>
      <c r="D14" s="9">
        <f>209000000+1500000+7200000</f>
        <v>217700000</v>
      </c>
      <c r="E14" s="9"/>
      <c r="F14" s="9"/>
      <c r="G14" s="9"/>
      <c r="H14" s="9"/>
      <c r="I14" s="24"/>
      <c r="J14" s="5"/>
      <c r="K14" s="5"/>
      <c r="L14" s="5"/>
    </row>
    <row r="15" spans="1:12">
      <c r="A15" s="5" t="s">
        <v>10</v>
      </c>
      <c r="B15" s="5"/>
      <c r="C15" s="4"/>
      <c r="D15" s="12">
        <f>SUM(D6:D14)</f>
        <v>217700000</v>
      </c>
      <c r="E15" s="12"/>
      <c r="F15" s="12"/>
      <c r="G15" s="12"/>
      <c r="H15" s="12"/>
      <c r="I15" s="24"/>
      <c r="J15" s="5"/>
      <c r="K15" s="5"/>
      <c r="L15" s="5"/>
    </row>
    <row r="16" spans="3:3">
      <c r="C16" s="13"/>
    </row>
    <row r="17" spans="1:16">
      <c r="A17" s="14" t="s">
        <v>11</v>
      </c>
      <c r="B17" s="15" t="s">
        <v>31</v>
      </c>
      <c r="C17" s="15" t="s">
        <v>12</v>
      </c>
      <c r="D17" s="15" t="s">
        <v>13</v>
      </c>
      <c r="E17" s="15" t="s">
        <v>14</v>
      </c>
      <c r="F17" s="15" t="s">
        <v>15</v>
      </c>
      <c r="G17" s="15" t="s">
        <v>16</v>
      </c>
      <c r="H17" s="15" t="s">
        <v>17</v>
      </c>
      <c r="I17" s="25" t="s">
        <v>10</v>
      </c>
      <c r="N17" s="26"/>
      <c r="O17" s="26"/>
      <c r="P17" s="26"/>
    </row>
    <row r="18" spans="1:9">
      <c r="A18" s="5" t="s">
        <v>18</v>
      </c>
      <c r="B18" s="16">
        <v>0</v>
      </c>
      <c r="C18" s="16"/>
      <c r="D18" s="16"/>
      <c r="E18" s="16"/>
      <c r="F18" s="16"/>
      <c r="G18" s="16"/>
      <c r="H18" s="16"/>
      <c r="I18" s="20">
        <f>SUM(B18:G18)</f>
        <v>0</v>
      </c>
    </row>
    <row r="19" spans="1:16">
      <c r="A19" s="5" t="s">
        <v>19</v>
      </c>
      <c r="B19" s="16">
        <v>3000</v>
      </c>
      <c r="C19" s="17">
        <v>83148713</v>
      </c>
      <c r="D19" s="18">
        <v>20192404.82</v>
      </c>
      <c r="E19" s="19">
        <v>34002993.3</v>
      </c>
      <c r="F19" s="18">
        <v>15289442.34</v>
      </c>
      <c r="G19" s="16">
        <v>11834855.59</v>
      </c>
      <c r="H19" s="16">
        <v>2483514</v>
      </c>
      <c r="I19" s="20">
        <f>SUM(B19:H19)</f>
        <v>166954923.05</v>
      </c>
      <c r="M19" s="22"/>
      <c r="O19" s="22"/>
      <c r="P19" s="22"/>
    </row>
    <row r="20" spans="1:11">
      <c r="A20" s="5" t="s">
        <v>20</v>
      </c>
      <c r="B20" s="16">
        <v>0</v>
      </c>
      <c r="C20" s="16">
        <v>0</v>
      </c>
      <c r="D20" s="16">
        <v>0</v>
      </c>
      <c r="E20" s="16">
        <v>0</v>
      </c>
      <c r="F20" s="16">
        <v>0</v>
      </c>
      <c r="G20" s="16">
        <v>0</v>
      </c>
      <c r="H20" s="16"/>
      <c r="I20" s="20">
        <f>SUM(B20:H20)</f>
        <v>0</v>
      </c>
      <c r="J20" s="27">
        <f>J12</f>
        <v>0</v>
      </c>
      <c r="K20" s="22"/>
    </row>
    <row r="21" spans="1:14">
      <c r="A21" s="5" t="s">
        <v>21</v>
      </c>
      <c r="B21" s="20">
        <v>1072661.75</v>
      </c>
      <c r="C21" s="16">
        <v>7185859.7</v>
      </c>
      <c r="D21" s="16">
        <v>12165516.44</v>
      </c>
      <c r="E21" s="16">
        <v>9473631.18</v>
      </c>
      <c r="F21" s="16">
        <v>9426585.44</v>
      </c>
      <c r="G21" s="16">
        <v>8772412</v>
      </c>
      <c r="H21" s="16">
        <v>2062689</v>
      </c>
      <c r="I21" s="20">
        <f>SUM(B21:H21)</f>
        <v>50159355.51</v>
      </c>
      <c r="N21" s="22"/>
    </row>
    <row r="22" spans="1:14">
      <c r="A22" s="5" t="s">
        <v>32</v>
      </c>
      <c r="B22" s="16">
        <v>0</v>
      </c>
      <c r="C22" s="16">
        <v>0</v>
      </c>
      <c r="D22" s="16">
        <v>0</v>
      </c>
      <c r="E22" s="16"/>
      <c r="F22" s="16"/>
      <c r="G22" s="16">
        <v>0</v>
      </c>
      <c r="H22" s="16"/>
      <c r="I22" s="20">
        <f>SUM(B22:G22)</f>
        <v>0</v>
      </c>
      <c r="N22" s="22"/>
    </row>
    <row r="23" spans="1:9">
      <c r="A23" s="2" t="s">
        <v>10</v>
      </c>
      <c r="B23" s="21">
        <f t="shared" ref="B23:I23" si="0">SUM(B18:B22)</f>
        <v>1075661.75</v>
      </c>
      <c r="C23" s="21">
        <f t="shared" si="0"/>
        <v>90334572.7</v>
      </c>
      <c r="D23" s="21">
        <f t="shared" si="0"/>
        <v>32357921.26</v>
      </c>
      <c r="E23" s="21">
        <f t="shared" si="0"/>
        <v>43476624.48</v>
      </c>
      <c r="F23" s="21">
        <f t="shared" si="0"/>
        <v>24716027.78</v>
      </c>
      <c r="G23" s="21">
        <f t="shared" si="0"/>
        <v>20607267.59</v>
      </c>
      <c r="H23" s="21">
        <f t="shared" si="0"/>
        <v>4546203</v>
      </c>
      <c r="I23" s="28">
        <f t="shared" si="0"/>
        <v>217114278.56</v>
      </c>
    </row>
    <row r="24" spans="10:10">
      <c r="J24" s="22"/>
    </row>
    <row r="25" spans="1:16">
      <c r="A25" t="s">
        <v>33</v>
      </c>
      <c r="D25" s="22"/>
      <c r="E25" s="22"/>
      <c r="I25" s="1">
        <f>D15-I23</f>
        <v>585721.439999998</v>
      </c>
      <c r="P25" s="22"/>
    </row>
    <row r="26" spans="4:16">
      <c r="D26" s="22"/>
      <c r="E26" s="22"/>
      <c r="P26" s="29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SOV</vt:lpstr>
      <vt:lpstr>MHPL SOV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MPPL .</dc:creator>
  <cp:lastModifiedBy>accts</cp:lastModifiedBy>
  <dcterms:created xsi:type="dcterms:W3CDTF">2024-07-29T07:42:00Z</dcterms:created>
  <cp:lastPrinted>2025-02-26T12:02:00Z</cp:lastPrinted>
  <dcterms:modified xsi:type="dcterms:W3CDTF">2025-07-17T04:44:13Z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05D84BD0F22248E59B1CE80123EFC5F9_13</vt:lpwstr>
  </property>
  <property fmtid="{D5CDD505-2E9C-101B-9397-08002B2CF9AE}" pid="3" name="KSOProductBuildVer">
    <vt:lpwstr>1033-12.2.0.21931</vt:lpwstr>
  </property>
</Properties>
</file>