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60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  <sheet name="Sheet1" sheetId="8" r:id="rId8"/>
    <sheet name="Sheet2" sheetId="9" r:id="rId9"/>
    <sheet name="Sheet3" sheetId="10" r:id="rId10"/>
    <sheet name="Sheet4" sheetId="11" r:id="rId11"/>
    <sheet name="Sheet5" sheetId="12" r:id="rId12"/>
  </sheets>
  <definedNames>
    <definedName name="_xlnm.Print_Titles" localSheetId="3">'Anx - D - Milestone report'!$7:$7</definedName>
    <definedName name="_xlnm.Print_Titles" localSheetId="4">'Anx - E1 -Estimate of work done'!$8:$8</definedName>
    <definedName name="_xlnm.Print_Titles" localSheetId="5">'Anx - E2 - work done &amp; billed'!$8:$8</definedName>
  </definedNames>
  <calcPr calcId="144525"/>
</workbook>
</file>

<file path=xl/sharedStrings.xml><?xml version="1.0" encoding="utf-8"?>
<sst xmlns="http://schemas.openxmlformats.org/spreadsheetml/2006/main" count="627" uniqueCount="171">
  <si>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</si>
  <si>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</si>
  <si>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</si>
  <si>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</si>
  <si>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</si>
  <si>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</si>
  <si>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</si>
  <si>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VOCLLP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</si>
  <si>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</si>
  <si>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</si>
  <si>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</si>
  <si>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</si>
  <si>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</si>
  <si>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</si>
  <si>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</si>
  <si>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</si>
  <si>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</si>
  <si>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</si>
  <si>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</si>
  <si>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</si>
  <si>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</si>
  <si>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</si>
  <si>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</si>
  <si>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</si>
  <si>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</si>
  <si>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</si>
  <si>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approved by MD:</t>
  </si>
  <si>
    <t>Prepared by:</t>
  </si>
  <si>
    <t>MDs approval</t>
  </si>
  <si>
    <t>Name</t>
  </si>
  <si>
    <t>A Suresh</t>
  </si>
  <si>
    <t>Date</t>
  </si>
  <si>
    <t>Annexure - B - Send Weekly</t>
  </si>
  <si>
    <t>Details of hire charges</t>
  </si>
  <si>
    <t>Equipment Type</t>
  </si>
  <si>
    <t>Units</t>
  </si>
  <si>
    <t>jcb</t>
  </si>
  <si>
    <t>nos</t>
  </si>
  <si>
    <t>tractor</t>
  </si>
  <si>
    <t>Annexure - C - send weekly</t>
  </si>
  <si>
    <t>Details of magterial received</t>
  </si>
  <si>
    <t>Material type</t>
  </si>
  <si>
    <t>Received date</t>
  </si>
  <si>
    <t>Inward no.</t>
  </si>
  <si>
    <t>Rate</t>
  </si>
  <si>
    <t>Approved by:</t>
  </si>
  <si>
    <t>Annexure - D - send weekly</t>
  </si>
  <si>
    <t>Mile stone report for CR-</t>
  </si>
  <si>
    <t>Villa Orchids</t>
  </si>
  <si>
    <t xml:space="preserve">Note: </t>
  </si>
  <si>
    <t xml:space="preserve">Prepare the statement for all the villas in the project. </t>
  </si>
  <si>
    <t>S No</t>
  </si>
  <si>
    <t>Villa no-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</si>
  <si>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</si>
  <si>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</si>
  <si>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</si>
  <si>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</si>
  <si>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</si>
  <si>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</si>
  <si>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</si>
  <si>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</si>
  <si>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</si>
  <si>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</si>
  <si>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</si>
  <si>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8</t>
  </si>
  <si>
    <t>3BHK</t>
  </si>
  <si>
    <t>9</t>
  </si>
  <si>
    <t>10</t>
  </si>
  <si>
    <t>11</t>
  </si>
  <si>
    <t>12</t>
  </si>
  <si>
    <t>13</t>
  </si>
  <si>
    <t>14</t>
  </si>
  <si>
    <t>15</t>
  </si>
  <si>
    <t>16</t>
  </si>
  <si>
    <t>33</t>
  </si>
  <si>
    <t>34</t>
  </si>
  <si>
    <t>35</t>
  </si>
  <si>
    <t>36</t>
  </si>
  <si>
    <t>42</t>
  </si>
  <si>
    <t>43</t>
  </si>
  <si>
    <t>44</t>
  </si>
  <si>
    <t>48</t>
  </si>
  <si>
    <t>55</t>
  </si>
  <si>
    <t>56</t>
  </si>
  <si>
    <t>63</t>
  </si>
  <si>
    <t>64</t>
  </si>
  <si>
    <t>65</t>
  </si>
  <si>
    <t>69</t>
  </si>
  <si>
    <t>75</t>
  </si>
  <si>
    <t>76</t>
  </si>
  <si>
    <t>125</t>
  </si>
  <si>
    <t>78</t>
  </si>
  <si>
    <t>82</t>
  </si>
  <si>
    <t>83</t>
  </si>
  <si>
    <t>84</t>
  </si>
  <si>
    <t>85</t>
  </si>
  <si>
    <t>97</t>
  </si>
  <si>
    <t>104</t>
  </si>
  <si>
    <t>108</t>
  </si>
  <si>
    <t>112</t>
  </si>
  <si>
    <t>119</t>
  </si>
  <si>
    <t>120</t>
  </si>
  <si>
    <t>121</t>
  </si>
  <si>
    <t>122</t>
  </si>
  <si>
    <t>123</t>
  </si>
  <si>
    <t>124</t>
  </si>
  <si>
    <t>225</t>
  </si>
  <si>
    <t>226</t>
  </si>
  <si>
    <t>224</t>
  </si>
  <si>
    <t>135</t>
  </si>
  <si>
    <t>136</t>
  </si>
  <si>
    <t>137</t>
  </si>
  <si>
    <t>184</t>
  </si>
  <si>
    <t>219</t>
  </si>
  <si>
    <t>218</t>
  </si>
  <si>
    <t>220</t>
  </si>
  <si>
    <t>221</t>
  </si>
  <si>
    <t>186</t>
  </si>
  <si>
    <t>212</t>
  </si>
  <si>
    <t>211</t>
  </si>
  <si>
    <t>217</t>
  </si>
  <si>
    <t>209</t>
  </si>
  <si>
    <t>210</t>
  </si>
  <si>
    <t>242</t>
  </si>
  <si>
    <t>252</t>
  </si>
  <si>
    <t>243</t>
  </si>
  <si>
    <t>240</t>
  </si>
  <si>
    <t>200</t>
  </si>
  <si>
    <t>239</t>
  </si>
  <si>
    <t>241</t>
  </si>
  <si>
    <t>213</t>
  </si>
  <si>
    <t>295</t>
  </si>
  <si>
    <t>196</t>
  </si>
  <si>
    <t>18.04.17</t>
  </si>
  <si>
    <t>Annexure - E1 - Details of partial work done and not yet billed - send on the last Saturday of the month-</t>
  </si>
  <si>
    <t>B- Anand</t>
  </si>
  <si>
    <t>Note:</t>
  </si>
  <si>
    <t>Enter value beween 1&amp;100 as approximate pecentage of work completed-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</si>
  <si>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</si>
  <si>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</si>
  <si>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</si>
  <si>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</si>
  <si>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</si>
  <si>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</si>
  <si>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</si>
  <si>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</si>
  <si>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</si>
  <si>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258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</si>
  <si>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</si>
  <si>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</si>
  <si>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Villa no.</t>
  </si>
  <si>
    <t>GST</t>
  </si>
  <si>
    <t>Advance Paid</t>
  </si>
  <si>
    <t>Advance adjusted</t>
  </si>
  <si>
    <t>18.04.18</t>
  </si>
  <si>
    <t>Annexure - F - Summary of accounts -send on the last Saturday of the month.</t>
  </si>
  <si>
    <t>Summary - of credits</t>
  </si>
  <si>
    <t>Work completed &amp; billed</t>
  </si>
  <si>
    <t>Unbilled amount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</si>
  <si>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</si>
  <si>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</si>
  <si>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</si>
  <si>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</si>
  <si>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</si>
  <si>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</si>
  <si>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</si>
  <si>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Mobilization advance adjusted</t>
  </si>
  <si>
    <t>Amount paid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</si>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</sst>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dd/mm/yyyy"/>
    <numFmt numFmtId="177" formatCode="_ &quot;₹&quot;\ * #,##0_ ;_ &quot;₹&quot;\ * \-#,##0_ ;_ &quot;₹&quot;\ * &quot;-&quot;_ ;_ @_ "/>
    <numFmt numFmtId="178" formatCode="_ &quot;₹&quot;\ * #,##0.00_ ;_ &quot;₹&quot;\ * \-#,##0.00_ ;_ &quot;₹&quot;\ * &quot;-&quot;??_ ;_ @_ "/>
    <numFmt numFmtId="179" formatCode="_ * #,##0_ ;_ * \-#,##0_ ;_ * &quot;-&quot;_ ;_ @_ "/>
    <numFmt numFmtId="180" formatCode="dd\ mmmm\ yyyy;@"/>
    <numFmt numFmtId="181" formatCode="_ * #,##0_ ;_ * \-#,##0_ ;_ * &quot;-&quot;??_ ;_ @_ "/>
    <numFmt numFmtId="182" formatCode="[$-409]d/mmm/yy;@"/>
    <numFmt numFmtId="183" formatCode="_(* #,##0_);_(* \(#,##0\);_(* &quot;-&quot;??_);_(@_)"/>
    <numFmt numFmtId="184" formatCode="_(* #,##0.00_);_(* \(#,##0.00\);_(* &quot;-&quot;??_);_(@_)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1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13" applyNumberForma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8" borderId="1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5" borderId="11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183" fontId="2" fillId="0" borderId="0" xfId="2" applyNumberFormat="1" applyFont="1" applyBorder="1" applyAlignment="1" applyProtection="1"/>
    <xf numFmtId="182" fontId="2" fillId="0" borderId="0" xfId="0" applyNumberFormat="1" applyFont="1" applyBorder="1" applyAlignment="1" applyProtection="1"/>
    <xf numFmtId="184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180" fontId="1" fillId="0" borderId="0" xfId="0" applyNumberFormat="1" applyFont="1" applyAlignment="1" applyProtection="1">
      <protection locked="0"/>
    </xf>
    <xf numFmtId="176" fontId="1" fillId="0" borderId="0" xfId="0" applyNumberFormat="1" applyFont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183" fontId="2" fillId="0" borderId="1" xfId="2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183" fontId="2" fillId="0" borderId="0" xfId="2" applyNumberFormat="1" applyFont="1" applyBorder="1" applyAlignment="1" applyProtection="1">
      <protection locked="0"/>
    </xf>
    <xf numFmtId="181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1" fontId="1" fillId="0" borderId="1" xfId="2" applyNumberFormat="1" applyFont="1" applyBorder="1" applyAlignment="1" applyProtection="1"/>
    <xf numFmtId="176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1" fontId="1" fillId="0" borderId="2" xfId="2" applyNumberFormat="1" applyFont="1" applyBorder="1" applyAlignment="1" applyProtection="1">
      <alignment horizontal="center" wrapText="1"/>
    </xf>
    <xf numFmtId="176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1" fontId="3" fillId="0" borderId="0" xfId="2" applyNumberFormat="1" applyFont="1" applyBorder="1" applyAlignment="1" applyProtection="1">
      <alignment horizontal="center"/>
      <protection locked="0"/>
    </xf>
    <xf numFmtId="182" fontId="3" fillId="0" borderId="0" xfId="2" applyNumberFormat="1" applyFont="1" applyFill="1" applyBorder="1" applyAlignment="1" applyProtection="1">
      <alignment horizontal="right"/>
      <protection locked="0"/>
    </xf>
    <xf numFmtId="181" fontId="1" fillId="0" borderId="0" xfId="2" applyNumberFormat="1" applyFont="1" applyAlignment="1" applyProtection="1">
      <protection locked="0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</xf>
    <xf numFmtId="176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181" fontId="1" fillId="0" borderId="1" xfId="2" applyNumberFormat="1" applyFont="1" applyBorder="1" applyAlignment="1" applyProtection="1">
      <alignment wrapText="1"/>
    </xf>
    <xf numFmtId="176" fontId="1" fillId="0" borderId="1" xfId="2" applyNumberFormat="1" applyFont="1" applyBorder="1" applyAlignment="1" applyProtection="1">
      <alignment wrapText="1"/>
    </xf>
    <xf numFmtId="176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76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84" fontId="1" fillId="0" borderId="0" xfId="2" applyFont="1" applyProtection="1">
      <protection locked="0"/>
    </xf>
    <xf numFmtId="183" fontId="1" fillId="0" borderId="0" xfId="2" applyNumberFormat="1" applyFont="1" applyProtection="1">
      <protection locked="0"/>
    </xf>
    <xf numFmtId="184" fontId="1" fillId="0" borderId="0" xfId="2" applyFont="1" applyProtection="1"/>
    <xf numFmtId="184" fontId="1" fillId="0" borderId="0" xfId="2" applyFont="1" applyBorder="1" applyProtection="1">
      <protection locked="0"/>
    </xf>
    <xf numFmtId="184" fontId="1" fillId="0" borderId="1" xfId="2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/>
    <xf numFmtId="0" fontId="1" fillId="0" borderId="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83" fontId="1" fillId="0" borderId="0" xfId="2" applyNumberFormat="1" applyFont="1" applyProtection="1"/>
    <xf numFmtId="183" fontId="1" fillId="0" borderId="1" xfId="0" applyNumberFormat="1" applyFont="1" applyBorder="1" applyProtection="1"/>
    <xf numFmtId="0" fontId="1" fillId="0" borderId="7" xfId="0" applyFont="1" applyBorder="1" applyProtection="1"/>
    <xf numFmtId="0" fontId="1" fillId="0" borderId="6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E14" sqref="E14:E15"/>
    </sheetView>
  </sheetViews>
  <sheetFormatPr defaultColWidth="9.14285714285714" defaultRowHeight="12.75" outlineLevelCol="5"/>
  <cols>
    <col min="1" max="1" width="7.42857142857143" style="1" customWidth="1"/>
    <col min="2" max="2" width="19.2857142857143" style="1" customWidth="1"/>
    <col min="3" max="6" width="14.8571428571429" style="1" customWidth="1"/>
    <col min="7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1" t="s">
        <v>10</v>
      </c>
      <c r="D7" s="10">
        <v>44029</v>
      </c>
      <c r="E7" s="1" t="s">
        <v>11</v>
      </c>
      <c r="F7" s="10">
        <v>44036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9" t="s">
        <v>18</v>
      </c>
      <c r="C10" s="9" t="s">
        <v>19</v>
      </c>
      <c r="D10" s="48">
        <v>0</v>
      </c>
      <c r="E10" s="47">
        <v>575</v>
      </c>
      <c r="F10" s="62">
        <f>D10*E10</f>
        <v>0</v>
      </c>
    </row>
    <row r="11" spans="1:6">
      <c r="A11" s="1">
        <v>2</v>
      </c>
      <c r="B11" s="9" t="s">
        <v>18</v>
      </c>
      <c r="C11" s="9" t="s">
        <v>20</v>
      </c>
      <c r="D11" s="48">
        <v>0</v>
      </c>
      <c r="E11" s="47">
        <v>400</v>
      </c>
      <c r="F11" s="62">
        <f t="shared" ref="F11:F29" si="0">D11*E11</f>
        <v>0</v>
      </c>
    </row>
    <row r="12" spans="1:6">
      <c r="A12" s="1">
        <v>3</v>
      </c>
      <c r="B12" s="9" t="s">
        <v>18</v>
      </c>
      <c r="C12" s="9" t="s">
        <v>21</v>
      </c>
      <c r="D12" s="48">
        <v>0</v>
      </c>
      <c r="E12" s="47">
        <v>350</v>
      </c>
      <c r="F12" s="62">
        <f t="shared" si="0"/>
        <v>0</v>
      </c>
    </row>
    <row r="13" spans="1:6">
      <c r="A13" s="1">
        <v>4</v>
      </c>
      <c r="B13" s="9" t="s">
        <v>22</v>
      </c>
      <c r="C13" s="9" t="s">
        <v>19</v>
      </c>
      <c r="D13" s="48">
        <v>0</v>
      </c>
      <c r="E13" s="47">
        <v>550</v>
      </c>
      <c r="F13" s="62">
        <f t="shared" si="0"/>
        <v>0</v>
      </c>
    </row>
    <row r="14" spans="1:6">
      <c r="A14" s="1">
        <v>5</v>
      </c>
      <c r="B14" s="9" t="s">
        <v>22</v>
      </c>
      <c r="C14" s="9" t="s">
        <v>20</v>
      </c>
      <c r="D14" s="48"/>
      <c r="E14" s="47">
        <v>400</v>
      </c>
      <c r="F14" s="62">
        <f t="shared" si="0"/>
        <v>0</v>
      </c>
    </row>
    <row r="15" spans="1:6">
      <c r="A15" s="1">
        <v>6</v>
      </c>
      <c r="B15" s="9" t="s">
        <v>22</v>
      </c>
      <c r="C15" s="9" t="s">
        <v>21</v>
      </c>
      <c r="D15" s="48"/>
      <c r="E15" s="47"/>
      <c r="F15" s="62">
        <f t="shared" si="0"/>
        <v>0</v>
      </c>
    </row>
    <row r="16" spans="1:6">
      <c r="A16" s="1">
        <v>7</v>
      </c>
      <c r="B16" s="9" t="s">
        <v>23</v>
      </c>
      <c r="C16" s="9" t="s">
        <v>19</v>
      </c>
      <c r="D16" s="48"/>
      <c r="E16" s="47"/>
      <c r="F16" s="62">
        <f t="shared" si="0"/>
        <v>0</v>
      </c>
    </row>
    <row r="17" spans="1:6">
      <c r="A17" s="1">
        <v>8</v>
      </c>
      <c r="B17" s="9" t="s">
        <v>23</v>
      </c>
      <c r="C17" s="9" t="s">
        <v>20</v>
      </c>
      <c r="D17" s="48"/>
      <c r="E17" s="47"/>
      <c r="F17" s="62">
        <f t="shared" si="0"/>
        <v>0</v>
      </c>
    </row>
    <row r="18" spans="1:6">
      <c r="A18" s="1">
        <v>9</v>
      </c>
      <c r="B18" s="9" t="s">
        <v>23</v>
      </c>
      <c r="C18" s="9" t="s">
        <v>21</v>
      </c>
      <c r="D18" s="48"/>
      <c r="E18" s="47"/>
      <c r="F18" s="62">
        <f t="shared" si="0"/>
        <v>0</v>
      </c>
    </row>
    <row r="19" spans="1:6">
      <c r="A19" s="1">
        <v>10</v>
      </c>
      <c r="B19" s="9" t="s">
        <v>24</v>
      </c>
      <c r="C19" s="9" t="s">
        <v>19</v>
      </c>
      <c r="D19" s="48"/>
      <c r="E19" s="47"/>
      <c r="F19" s="62">
        <f t="shared" si="0"/>
        <v>0</v>
      </c>
    </row>
    <row r="20" spans="1:6">
      <c r="A20" s="1">
        <v>11</v>
      </c>
      <c r="B20" s="9" t="s">
        <v>24</v>
      </c>
      <c r="C20" s="9" t="s">
        <v>20</v>
      </c>
      <c r="D20" s="48"/>
      <c r="E20" s="47"/>
      <c r="F20" s="62">
        <f t="shared" si="0"/>
        <v>0</v>
      </c>
    </row>
    <row r="21" spans="1:6">
      <c r="A21" s="1">
        <v>12</v>
      </c>
      <c r="B21" s="9"/>
      <c r="C21" s="9"/>
      <c r="D21" s="48"/>
      <c r="E21" s="47"/>
      <c r="F21" s="62">
        <f t="shared" si="0"/>
        <v>0</v>
      </c>
    </row>
    <row r="22" spans="1:6">
      <c r="A22" s="1">
        <v>13</v>
      </c>
      <c r="B22" s="9"/>
      <c r="C22" s="9"/>
      <c r="D22" s="48"/>
      <c r="E22" s="47"/>
      <c r="F22" s="62">
        <f t="shared" si="0"/>
        <v>0</v>
      </c>
    </row>
    <row r="23" spans="1:6">
      <c r="A23" s="1">
        <v>14</v>
      </c>
      <c r="B23" s="9"/>
      <c r="C23" s="9"/>
      <c r="D23" s="48"/>
      <c r="E23" s="47"/>
      <c r="F23" s="62">
        <f t="shared" si="0"/>
        <v>0</v>
      </c>
    </row>
    <row r="24" spans="1:6">
      <c r="A24" s="1">
        <v>15</v>
      </c>
      <c r="B24" s="9"/>
      <c r="C24" s="9"/>
      <c r="D24" s="48"/>
      <c r="E24" s="47"/>
      <c r="F24" s="62">
        <f t="shared" si="0"/>
        <v>0</v>
      </c>
    </row>
    <row r="25" spans="1:6">
      <c r="A25" s="1">
        <v>16</v>
      </c>
      <c r="B25" s="9"/>
      <c r="C25" s="9"/>
      <c r="D25" s="48"/>
      <c r="E25" s="47"/>
      <c r="F25" s="62">
        <f t="shared" si="0"/>
        <v>0</v>
      </c>
    </row>
    <row r="26" spans="1:6">
      <c r="A26" s="1">
        <v>17</v>
      </c>
      <c r="B26" s="9"/>
      <c r="C26" s="9"/>
      <c r="D26" s="48"/>
      <c r="E26" s="47"/>
      <c r="F26" s="62">
        <f t="shared" si="0"/>
        <v>0</v>
      </c>
    </row>
    <row r="27" spans="1:6">
      <c r="A27" s="1">
        <v>18</v>
      </c>
      <c r="B27" s="9"/>
      <c r="C27" s="9"/>
      <c r="D27" s="48"/>
      <c r="E27" s="47"/>
      <c r="F27" s="62">
        <f t="shared" si="0"/>
        <v>0</v>
      </c>
    </row>
    <row r="28" spans="1:6">
      <c r="A28" s="1">
        <v>19</v>
      </c>
      <c r="B28" s="9"/>
      <c r="C28" s="9"/>
      <c r="D28" s="48"/>
      <c r="E28" s="47"/>
      <c r="F28" s="62">
        <f t="shared" si="0"/>
        <v>0</v>
      </c>
    </row>
    <row r="29" spans="1:6">
      <c r="A29" s="1">
        <v>20</v>
      </c>
      <c r="B29" s="9"/>
      <c r="C29" s="9"/>
      <c r="D29" s="48"/>
      <c r="E29" s="47"/>
      <c r="F29" s="62">
        <f t="shared" si="0"/>
        <v>0</v>
      </c>
    </row>
    <row r="30" spans="1:6">
      <c r="A30" s="44"/>
      <c r="B30" s="44" t="s">
        <v>25</v>
      </c>
      <c r="C30" s="44"/>
      <c r="D30" s="44"/>
      <c r="E30" s="44"/>
      <c r="F30" s="63">
        <f>SUM(F10:F29)</f>
        <v>0</v>
      </c>
    </row>
    <row r="31" spans="1:6">
      <c r="A31" s="42"/>
      <c r="B31" s="42" t="s">
        <v>26</v>
      </c>
      <c r="C31" s="42"/>
      <c r="D31" s="42"/>
      <c r="E31" s="42"/>
      <c r="F31" s="42"/>
    </row>
    <row r="32" spans="1:6">
      <c r="A32" s="44" t="s">
        <v>27</v>
      </c>
      <c r="B32" s="52"/>
      <c r="C32" s="44"/>
      <c r="D32" s="44"/>
      <c r="E32" s="44"/>
      <c r="F32" s="44" t="s">
        <v>28</v>
      </c>
    </row>
    <row r="33" spans="1:6">
      <c r="A33" s="54" t="s">
        <v>29</v>
      </c>
      <c r="B33" s="55" t="s">
        <v>30</v>
      </c>
      <c r="C33" s="64"/>
      <c r="D33" s="65"/>
      <c r="E33" s="64"/>
      <c r="F33" s="54"/>
    </row>
    <row r="34" spans="1:6">
      <c r="A34" s="58" t="s">
        <v>31</v>
      </c>
      <c r="B34" s="10">
        <v>44036</v>
      </c>
      <c r="C34" s="66"/>
      <c r="D34" s="67"/>
      <c r="E34" s="66"/>
      <c r="F34" s="58"/>
    </row>
    <row r="35" spans="1:6">
      <c r="A35" s="42"/>
      <c r="B35" s="42"/>
      <c r="C35" s="42"/>
      <c r="D35" s="42"/>
      <c r="E35" s="42"/>
      <c r="F35" s="42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B39" sqref="B39"/>
    </sheetView>
  </sheetViews>
  <sheetFormatPr defaultColWidth="8.85714285714286" defaultRowHeight="12.75" outlineLevelCol="6"/>
  <cols>
    <col min="1" max="1" width="7.42857142857143" style="1" customWidth="1"/>
    <col min="2" max="2" width="25.1428571428571" style="1" customWidth="1"/>
    <col min="3" max="6" width="13.1428571428571" style="1" customWidth="1"/>
    <col min="7" max="16384" width="8.85714285714286" style="1"/>
  </cols>
  <sheetData>
    <row r="1" spans="1:1">
      <c r="A1" s="1" t="s">
        <v>32</v>
      </c>
    </row>
    <row r="2" spans="1:1">
      <c r="A2" s="1" t="s">
        <v>33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1" t="s">
        <v>10</v>
      </c>
      <c r="D7" s="10">
        <v>44029</v>
      </c>
      <c r="E7" s="1" t="s">
        <v>11</v>
      </c>
      <c r="F7" s="10">
        <v>44036</v>
      </c>
    </row>
    <row r="9" spans="1:6">
      <c r="A9" s="43" t="s">
        <v>12</v>
      </c>
      <c r="B9" s="43" t="s">
        <v>34</v>
      </c>
      <c r="C9" s="43" t="s">
        <v>15</v>
      </c>
      <c r="D9" s="43" t="s">
        <v>16</v>
      </c>
      <c r="E9" s="43" t="s">
        <v>35</v>
      </c>
      <c r="F9" s="43" t="s">
        <v>17</v>
      </c>
    </row>
    <row r="10" spans="1:6">
      <c r="A10" s="1">
        <v>1</v>
      </c>
      <c r="B10" s="9" t="s">
        <v>36</v>
      </c>
      <c r="C10" s="47"/>
      <c r="D10" s="47">
        <v>900</v>
      </c>
      <c r="E10" s="47" t="s">
        <v>37</v>
      </c>
      <c r="F10" s="62">
        <f>C10*D10</f>
        <v>0</v>
      </c>
    </row>
    <row r="11" spans="1:6">
      <c r="A11" s="1">
        <v>2</v>
      </c>
      <c r="B11" s="9" t="s">
        <v>38</v>
      </c>
      <c r="C11" s="47"/>
      <c r="D11" s="47">
        <v>1800</v>
      </c>
      <c r="E11" s="47" t="s">
        <v>37</v>
      </c>
      <c r="F11" s="62">
        <f t="shared" ref="F11:F34" si="0">C11*D11</f>
        <v>0</v>
      </c>
    </row>
    <row r="12" spans="1:6">
      <c r="A12" s="1">
        <v>3</v>
      </c>
      <c r="B12" s="9"/>
      <c r="C12" s="47"/>
      <c r="D12" s="47"/>
      <c r="E12" s="47" t="s">
        <v>37</v>
      </c>
      <c r="F12" s="62">
        <f t="shared" si="0"/>
        <v>0</v>
      </c>
    </row>
    <row r="13" spans="1:6">
      <c r="A13" s="1">
        <v>4</v>
      </c>
      <c r="B13" s="9"/>
      <c r="C13" s="47"/>
      <c r="D13" s="47"/>
      <c r="E13" s="47"/>
      <c r="F13" s="62">
        <f t="shared" si="0"/>
        <v>0</v>
      </c>
    </row>
    <row r="14" spans="1:6">
      <c r="A14" s="1">
        <v>5</v>
      </c>
      <c r="B14" s="9"/>
      <c r="C14" s="47"/>
      <c r="D14" s="47"/>
      <c r="E14" s="47"/>
      <c r="F14" s="62">
        <f t="shared" si="0"/>
        <v>0</v>
      </c>
    </row>
    <row r="15" spans="1:6">
      <c r="A15" s="1">
        <v>6</v>
      </c>
      <c r="B15" s="9"/>
      <c r="C15" s="47"/>
      <c r="D15" s="47"/>
      <c r="E15" s="47"/>
      <c r="F15" s="62">
        <f t="shared" si="0"/>
        <v>0</v>
      </c>
    </row>
    <row r="16" spans="1:6">
      <c r="A16" s="1">
        <v>7</v>
      </c>
      <c r="B16" s="9"/>
      <c r="C16" s="47"/>
      <c r="D16" s="47"/>
      <c r="E16" s="47"/>
      <c r="F16" s="62">
        <f t="shared" si="0"/>
        <v>0</v>
      </c>
    </row>
    <row r="17" spans="1:6">
      <c r="A17" s="1">
        <v>8</v>
      </c>
      <c r="B17" s="9"/>
      <c r="C17" s="47"/>
      <c r="D17" s="47"/>
      <c r="E17" s="47"/>
      <c r="F17" s="62">
        <f t="shared" si="0"/>
        <v>0</v>
      </c>
    </row>
    <row r="18" spans="1:6">
      <c r="A18" s="1">
        <v>9</v>
      </c>
      <c r="B18" s="9"/>
      <c r="C18" s="47"/>
      <c r="D18" s="47"/>
      <c r="E18" s="47"/>
      <c r="F18" s="62">
        <f t="shared" si="0"/>
        <v>0</v>
      </c>
    </row>
    <row r="19" spans="1:6">
      <c r="A19" s="1">
        <v>10</v>
      </c>
      <c r="B19" s="9"/>
      <c r="C19" s="47"/>
      <c r="D19" s="47"/>
      <c r="E19" s="47"/>
      <c r="F19" s="62">
        <f t="shared" si="0"/>
        <v>0</v>
      </c>
    </row>
    <row r="20" spans="1:6">
      <c r="A20" s="1">
        <v>11</v>
      </c>
      <c r="B20" s="9"/>
      <c r="C20" s="47"/>
      <c r="D20" s="47"/>
      <c r="E20" s="47"/>
      <c r="F20" s="62">
        <f t="shared" si="0"/>
        <v>0</v>
      </c>
    </row>
    <row r="21" spans="1:6">
      <c r="A21" s="1">
        <v>12</v>
      </c>
      <c r="B21" s="9"/>
      <c r="C21" s="47"/>
      <c r="D21" s="47"/>
      <c r="E21" s="47"/>
      <c r="F21" s="62">
        <f t="shared" si="0"/>
        <v>0</v>
      </c>
    </row>
    <row r="22" spans="1:6">
      <c r="A22" s="1">
        <v>13</v>
      </c>
      <c r="B22" s="9"/>
      <c r="C22" s="47"/>
      <c r="D22" s="47"/>
      <c r="E22" s="47"/>
      <c r="F22" s="62">
        <f t="shared" si="0"/>
        <v>0</v>
      </c>
    </row>
    <row r="23" spans="1:6">
      <c r="A23" s="1">
        <v>14</v>
      </c>
      <c r="B23" s="9"/>
      <c r="C23" s="47"/>
      <c r="D23" s="47"/>
      <c r="E23" s="47"/>
      <c r="F23" s="62">
        <f t="shared" si="0"/>
        <v>0</v>
      </c>
    </row>
    <row r="24" spans="1:6">
      <c r="A24" s="1">
        <v>15</v>
      </c>
      <c r="B24" s="9"/>
      <c r="C24" s="47"/>
      <c r="D24" s="47"/>
      <c r="E24" s="47"/>
      <c r="F24" s="62">
        <f t="shared" si="0"/>
        <v>0</v>
      </c>
    </row>
    <row r="25" spans="1:6">
      <c r="A25" s="1">
        <v>16</v>
      </c>
      <c r="B25" s="9"/>
      <c r="C25" s="47"/>
      <c r="D25" s="47"/>
      <c r="E25" s="47"/>
      <c r="F25" s="62">
        <f t="shared" si="0"/>
        <v>0</v>
      </c>
    </row>
    <row r="26" spans="1:7">
      <c r="A26" s="1">
        <v>17</v>
      </c>
      <c r="B26" s="9"/>
      <c r="C26" s="47"/>
      <c r="D26" s="47"/>
      <c r="E26" s="47"/>
      <c r="F26" s="62">
        <f t="shared" si="0"/>
        <v>0</v>
      </c>
      <c r="G26" s="42"/>
    </row>
    <row r="27" spans="1:7">
      <c r="A27" s="1">
        <v>18</v>
      </c>
      <c r="B27" s="9"/>
      <c r="C27" s="47"/>
      <c r="D27" s="47"/>
      <c r="E27" s="47"/>
      <c r="F27" s="62">
        <f t="shared" si="0"/>
        <v>0</v>
      </c>
      <c r="G27" s="42"/>
    </row>
    <row r="28" spans="1:7">
      <c r="A28" s="1">
        <v>19</v>
      </c>
      <c r="B28" s="9"/>
      <c r="C28" s="47"/>
      <c r="D28" s="47"/>
      <c r="E28" s="47"/>
      <c r="F28" s="62">
        <f t="shared" si="0"/>
        <v>0</v>
      </c>
      <c r="G28" s="42"/>
    </row>
    <row r="29" spans="1:7">
      <c r="A29" s="1">
        <v>20</v>
      </c>
      <c r="B29" s="9"/>
      <c r="C29" s="47"/>
      <c r="D29" s="47"/>
      <c r="E29" s="47"/>
      <c r="F29" s="62">
        <f t="shared" si="0"/>
        <v>0</v>
      </c>
      <c r="G29" s="42"/>
    </row>
    <row r="30" spans="1:7">
      <c r="A30" s="1">
        <v>21</v>
      </c>
      <c r="B30" s="9"/>
      <c r="C30" s="47"/>
      <c r="D30" s="47"/>
      <c r="E30" s="47"/>
      <c r="F30" s="62">
        <f t="shared" si="0"/>
        <v>0</v>
      </c>
      <c r="G30" s="42"/>
    </row>
    <row r="31" spans="1:6">
      <c r="A31" s="1">
        <v>22</v>
      </c>
      <c r="B31" s="9"/>
      <c r="C31" s="47"/>
      <c r="D31" s="47"/>
      <c r="E31" s="47"/>
      <c r="F31" s="62">
        <f t="shared" si="0"/>
        <v>0</v>
      </c>
    </row>
    <row r="32" spans="1:6">
      <c r="A32" s="1">
        <v>23</v>
      </c>
      <c r="B32" s="9"/>
      <c r="C32" s="47"/>
      <c r="D32" s="47"/>
      <c r="E32" s="47"/>
      <c r="F32" s="62">
        <f t="shared" si="0"/>
        <v>0</v>
      </c>
    </row>
    <row r="33" spans="1:6">
      <c r="A33" s="1">
        <v>24</v>
      </c>
      <c r="B33" s="9"/>
      <c r="C33" s="47"/>
      <c r="D33" s="47"/>
      <c r="E33" s="47"/>
      <c r="F33" s="62">
        <f t="shared" si="0"/>
        <v>0</v>
      </c>
    </row>
    <row r="34" spans="1:6">
      <c r="A34" s="1">
        <v>25</v>
      </c>
      <c r="B34" s="9"/>
      <c r="C34" s="47"/>
      <c r="D34" s="47"/>
      <c r="E34" s="47"/>
      <c r="F34" s="62">
        <f t="shared" si="0"/>
        <v>0</v>
      </c>
    </row>
    <row r="35" spans="1:6">
      <c r="A35" s="44"/>
      <c r="B35" s="44" t="s">
        <v>25</v>
      </c>
      <c r="C35" s="44"/>
      <c r="D35" s="44"/>
      <c r="E35" s="44"/>
      <c r="F35" s="63">
        <f>SUM(F10:F34)</f>
        <v>0</v>
      </c>
    </row>
    <row r="36" spans="1:6">
      <c r="A36" s="42"/>
      <c r="B36" s="42" t="s">
        <v>26</v>
      </c>
      <c r="C36" s="42"/>
      <c r="D36" s="42"/>
      <c r="E36" s="42"/>
      <c r="F36" s="42"/>
    </row>
    <row r="37" spans="1:6">
      <c r="A37" s="44" t="s">
        <v>27</v>
      </c>
      <c r="B37" s="52"/>
      <c r="C37" s="44"/>
      <c r="D37" s="44"/>
      <c r="E37" s="44"/>
      <c r="F37" s="44" t="s">
        <v>28</v>
      </c>
    </row>
    <row r="38" spans="1:6">
      <c r="A38" s="54" t="s">
        <v>29</v>
      </c>
      <c r="B38" s="55" t="s">
        <v>30</v>
      </c>
      <c r="C38" s="64"/>
      <c r="D38" s="65"/>
      <c r="E38" s="64"/>
      <c r="F38" s="54"/>
    </row>
    <row r="39" spans="1:6">
      <c r="A39" s="58" t="s">
        <v>31</v>
      </c>
      <c r="B39" s="10">
        <v>44036</v>
      </c>
      <c r="C39" s="66"/>
      <c r="D39" s="67"/>
      <c r="E39" s="66"/>
      <c r="F39" s="58"/>
    </row>
    <row r="40" spans="1:6">
      <c r="A40" s="42"/>
      <c r="B40" s="42"/>
      <c r="C40" s="42"/>
      <c r="D40" s="42"/>
      <c r="E40" s="42"/>
      <c r="F40" s="42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7" workbookViewId="0">
      <selection activeCell="D26" sqref="D26"/>
    </sheetView>
  </sheetViews>
  <sheetFormatPr defaultColWidth="8.85714285714286" defaultRowHeight="12.75"/>
  <cols>
    <col min="1" max="1" width="7.42857142857143" style="1" customWidth="1"/>
    <col min="2" max="2" width="35.7142857142857" style="1" customWidth="1"/>
    <col min="3" max="8" width="12.8571428571429" style="1" customWidth="1"/>
    <col min="9" max="16384" width="8.85714285714286" style="1"/>
  </cols>
  <sheetData>
    <row r="1" spans="1:1">
      <c r="A1" s="1" t="s">
        <v>39</v>
      </c>
    </row>
    <row r="2" spans="1:1">
      <c r="A2" s="1" t="s">
        <v>40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1" t="s">
        <v>10</v>
      </c>
      <c r="D7" s="10">
        <v>44029</v>
      </c>
      <c r="E7" s="1" t="s">
        <v>11</v>
      </c>
      <c r="F7" s="10">
        <v>44036</v>
      </c>
    </row>
    <row r="8" spans="7:8">
      <c r="G8" s="42"/>
      <c r="H8" s="42"/>
    </row>
    <row r="9" spans="1:8">
      <c r="A9" s="43" t="s">
        <v>12</v>
      </c>
      <c r="B9" s="43" t="s">
        <v>41</v>
      </c>
      <c r="C9" s="43" t="s">
        <v>42</v>
      </c>
      <c r="D9" s="43" t="s">
        <v>43</v>
      </c>
      <c r="E9" s="43" t="s">
        <v>15</v>
      </c>
      <c r="F9" s="43" t="s">
        <v>35</v>
      </c>
      <c r="G9" s="44" t="s">
        <v>44</v>
      </c>
      <c r="H9" s="44" t="s">
        <v>17</v>
      </c>
    </row>
    <row r="10" spans="1:8">
      <c r="A10" s="1">
        <v>1</v>
      </c>
      <c r="B10" s="9"/>
      <c r="C10" s="45"/>
      <c r="D10" s="46"/>
      <c r="E10" s="47"/>
      <c r="F10" s="48"/>
      <c r="G10" s="47"/>
      <c r="H10" s="49">
        <f>E10*G10</f>
        <v>0</v>
      </c>
    </row>
    <row r="11" spans="1:8">
      <c r="A11" s="1">
        <v>2</v>
      </c>
      <c r="B11" s="9"/>
      <c r="C11" s="45"/>
      <c r="D11" s="46"/>
      <c r="E11" s="47"/>
      <c r="F11" s="48"/>
      <c r="G11" s="47"/>
      <c r="H11" s="49">
        <f t="shared" ref="H11:H33" si="0">E11*G11</f>
        <v>0</v>
      </c>
    </row>
    <row r="12" spans="1:8">
      <c r="A12" s="1">
        <v>3</v>
      </c>
      <c r="B12" s="9"/>
      <c r="C12" s="45"/>
      <c r="D12" s="46"/>
      <c r="E12" s="47"/>
      <c r="F12" s="48"/>
      <c r="G12" s="47"/>
      <c r="H12" s="49">
        <f t="shared" si="0"/>
        <v>0</v>
      </c>
    </row>
    <row r="13" spans="1:8">
      <c r="A13" s="1">
        <v>4</v>
      </c>
      <c r="B13" s="9"/>
      <c r="C13" s="45"/>
      <c r="D13" s="46"/>
      <c r="E13" s="47"/>
      <c r="F13" s="48"/>
      <c r="G13" s="47"/>
      <c r="H13" s="49">
        <f t="shared" si="0"/>
        <v>0</v>
      </c>
    </row>
    <row r="14" spans="1:8">
      <c r="A14" s="1">
        <v>5</v>
      </c>
      <c r="B14" s="9"/>
      <c r="C14" s="45"/>
      <c r="D14" s="46"/>
      <c r="E14" s="47"/>
      <c r="F14" s="48"/>
      <c r="G14" s="47"/>
      <c r="H14" s="49">
        <f t="shared" si="0"/>
        <v>0</v>
      </c>
    </row>
    <row r="15" spans="1:9">
      <c r="A15" s="1">
        <v>6</v>
      </c>
      <c r="B15" s="9"/>
      <c r="C15" s="45"/>
      <c r="D15" s="46"/>
      <c r="E15" s="47"/>
      <c r="F15" s="48"/>
      <c r="G15" s="50"/>
      <c r="H15" s="49">
        <f t="shared" si="0"/>
        <v>0</v>
      </c>
      <c r="I15" s="42"/>
    </row>
    <row r="16" spans="1:9">
      <c r="A16" s="1">
        <v>7</v>
      </c>
      <c r="B16" s="9"/>
      <c r="C16" s="45"/>
      <c r="D16" s="46"/>
      <c r="E16" s="47"/>
      <c r="F16" s="48"/>
      <c r="G16" s="50"/>
      <c r="H16" s="49">
        <f t="shared" si="0"/>
        <v>0</v>
      </c>
      <c r="I16" s="42"/>
    </row>
    <row r="17" spans="1:9">
      <c r="A17" s="1">
        <v>8</v>
      </c>
      <c r="B17" s="9"/>
      <c r="C17" s="45"/>
      <c r="D17" s="46"/>
      <c r="E17" s="47"/>
      <c r="F17" s="48"/>
      <c r="G17" s="50"/>
      <c r="H17" s="49">
        <f t="shared" si="0"/>
        <v>0</v>
      </c>
      <c r="I17" s="42"/>
    </row>
    <row r="18" spans="1:9">
      <c r="A18" s="1">
        <v>9</v>
      </c>
      <c r="B18" s="9"/>
      <c r="C18" s="45"/>
      <c r="D18" s="46"/>
      <c r="E18" s="47"/>
      <c r="F18" s="48"/>
      <c r="G18" s="50"/>
      <c r="H18" s="49">
        <f t="shared" si="0"/>
        <v>0</v>
      </c>
      <c r="I18" s="42"/>
    </row>
    <row r="19" spans="1:9">
      <c r="A19" s="1">
        <v>10</v>
      </c>
      <c r="B19" s="9"/>
      <c r="C19" s="45"/>
      <c r="D19" s="46"/>
      <c r="E19" s="47"/>
      <c r="F19" s="48"/>
      <c r="G19" s="50"/>
      <c r="H19" s="49">
        <f t="shared" si="0"/>
        <v>0</v>
      </c>
      <c r="I19" s="42"/>
    </row>
    <row r="20" spans="1:9">
      <c r="A20" s="1">
        <v>11</v>
      </c>
      <c r="B20" s="9"/>
      <c r="C20" s="45"/>
      <c r="D20" s="46"/>
      <c r="E20" s="47"/>
      <c r="F20" s="48"/>
      <c r="G20" s="50"/>
      <c r="H20" s="49">
        <f t="shared" si="0"/>
        <v>0</v>
      </c>
      <c r="I20" s="42"/>
    </row>
    <row r="21" spans="1:9">
      <c r="A21" s="1">
        <v>12</v>
      </c>
      <c r="B21" s="9"/>
      <c r="C21" s="45"/>
      <c r="D21" s="46"/>
      <c r="E21" s="47"/>
      <c r="F21" s="48"/>
      <c r="G21" s="50"/>
      <c r="H21" s="49">
        <f t="shared" si="0"/>
        <v>0</v>
      </c>
      <c r="I21" s="42"/>
    </row>
    <row r="22" spans="1:9">
      <c r="A22" s="1">
        <v>13</v>
      </c>
      <c r="B22" s="9"/>
      <c r="C22" s="45"/>
      <c r="D22" s="46"/>
      <c r="E22" s="47"/>
      <c r="F22" s="48"/>
      <c r="G22" s="50"/>
      <c r="H22" s="49">
        <f t="shared" si="0"/>
        <v>0</v>
      </c>
      <c r="I22" s="42"/>
    </row>
    <row r="23" spans="1:9">
      <c r="A23" s="1">
        <v>14</v>
      </c>
      <c r="B23" s="9"/>
      <c r="C23" s="45"/>
      <c r="D23" s="46"/>
      <c r="E23" s="47"/>
      <c r="F23" s="48"/>
      <c r="G23" s="50"/>
      <c r="H23" s="49">
        <f t="shared" si="0"/>
        <v>0</v>
      </c>
      <c r="I23" s="42"/>
    </row>
    <row r="24" spans="1:9">
      <c r="A24" s="1">
        <v>15</v>
      </c>
      <c r="B24" s="9"/>
      <c r="C24" s="45"/>
      <c r="D24" s="46"/>
      <c r="E24" s="47"/>
      <c r="F24" s="48"/>
      <c r="G24" s="50"/>
      <c r="H24" s="49"/>
      <c r="I24" s="42"/>
    </row>
    <row r="25" spans="1:9">
      <c r="A25" s="1">
        <v>16</v>
      </c>
      <c r="B25" s="9"/>
      <c r="C25" s="45"/>
      <c r="D25" s="46"/>
      <c r="E25" s="47"/>
      <c r="F25" s="48"/>
      <c r="G25" s="50"/>
      <c r="H25" s="49"/>
      <c r="I25" s="42"/>
    </row>
    <row r="26" spans="1:9">
      <c r="A26" s="1">
        <v>17</v>
      </c>
      <c r="B26" s="9"/>
      <c r="C26" s="45"/>
      <c r="D26" s="46"/>
      <c r="E26" s="47"/>
      <c r="F26" s="48"/>
      <c r="G26" s="50"/>
      <c r="H26" s="49"/>
      <c r="I26" s="42"/>
    </row>
    <row r="27" spans="1:9">
      <c r="A27" s="1">
        <v>18</v>
      </c>
      <c r="B27" s="9"/>
      <c r="C27" s="45"/>
      <c r="D27" s="46"/>
      <c r="E27" s="47"/>
      <c r="F27" s="48"/>
      <c r="G27" s="50"/>
      <c r="H27" s="49"/>
      <c r="I27" s="42"/>
    </row>
    <row r="28" spans="1:9">
      <c r="A28" s="1">
        <v>19</v>
      </c>
      <c r="B28" s="9"/>
      <c r="C28" s="45"/>
      <c r="D28" s="46"/>
      <c r="E28" s="47"/>
      <c r="F28" s="48"/>
      <c r="G28" s="50"/>
      <c r="H28" s="49"/>
      <c r="I28" s="42"/>
    </row>
    <row r="29" spans="1:9">
      <c r="A29" s="1">
        <v>20</v>
      </c>
      <c r="B29" s="9"/>
      <c r="C29" s="45"/>
      <c r="D29" s="46"/>
      <c r="E29" s="47"/>
      <c r="F29" s="48"/>
      <c r="G29" s="50"/>
      <c r="H29" s="49"/>
      <c r="I29" s="42"/>
    </row>
    <row r="30" spans="1:9">
      <c r="A30" s="1">
        <v>21</v>
      </c>
      <c r="B30" s="9"/>
      <c r="C30" s="45"/>
      <c r="D30" s="46"/>
      <c r="E30" s="47"/>
      <c r="F30" s="48"/>
      <c r="G30" s="50"/>
      <c r="H30" s="49"/>
      <c r="I30" s="42"/>
    </row>
    <row r="31" spans="1:9">
      <c r="A31" s="1">
        <v>22</v>
      </c>
      <c r="B31" s="9"/>
      <c r="C31" s="45"/>
      <c r="D31" s="46"/>
      <c r="E31" s="47"/>
      <c r="F31" s="48"/>
      <c r="G31" s="50"/>
      <c r="H31" s="49"/>
      <c r="I31" s="42"/>
    </row>
    <row r="32" spans="1:9">
      <c r="A32" s="1">
        <v>23</v>
      </c>
      <c r="B32" s="9"/>
      <c r="C32" s="45"/>
      <c r="D32" s="46"/>
      <c r="E32" s="47"/>
      <c r="F32" s="48"/>
      <c r="G32" s="50"/>
      <c r="H32" s="49"/>
      <c r="I32" s="42"/>
    </row>
    <row r="33" spans="1:9">
      <c r="A33" s="1">
        <v>24</v>
      </c>
      <c r="B33" s="9"/>
      <c r="C33" s="45"/>
      <c r="D33" s="46"/>
      <c r="E33" s="47"/>
      <c r="F33" s="48"/>
      <c r="G33" s="50"/>
      <c r="H33" s="49">
        <f t="shared" si="0"/>
        <v>0</v>
      </c>
      <c r="I33" s="42"/>
    </row>
    <row r="34" spans="1:8">
      <c r="A34" s="44"/>
      <c r="B34" s="44" t="s">
        <v>25</v>
      </c>
      <c r="C34" s="44"/>
      <c r="D34" s="44"/>
      <c r="E34" s="44"/>
      <c r="F34" s="44"/>
      <c r="G34" s="44"/>
      <c r="H34" s="51">
        <f>SUM(H10:H33)</f>
        <v>0</v>
      </c>
    </row>
    <row r="35" spans="1:8">
      <c r="A35" s="42"/>
      <c r="B35" s="42" t="s">
        <v>26</v>
      </c>
      <c r="C35" s="42"/>
      <c r="D35" s="42"/>
      <c r="E35" s="42"/>
      <c r="F35" s="42"/>
      <c r="H35" s="9"/>
    </row>
    <row r="36" spans="1:8">
      <c r="A36" s="44" t="s">
        <v>27</v>
      </c>
      <c r="B36" s="52"/>
      <c r="C36" s="44"/>
      <c r="D36" s="44"/>
      <c r="E36" s="44" t="s">
        <v>45</v>
      </c>
      <c r="F36" s="44"/>
      <c r="G36" s="53" t="s">
        <v>28</v>
      </c>
      <c r="H36" s="53"/>
    </row>
    <row r="37" spans="1:8">
      <c r="A37" s="54" t="s">
        <v>29</v>
      </c>
      <c r="B37" s="55" t="s">
        <v>30</v>
      </c>
      <c r="C37" s="9"/>
      <c r="D37" s="9"/>
      <c r="E37" s="55"/>
      <c r="F37" s="56"/>
      <c r="G37" s="55"/>
      <c r="H37" s="57"/>
    </row>
    <row r="38" spans="1:8">
      <c r="A38" s="58" t="s">
        <v>31</v>
      </c>
      <c r="B38" s="10">
        <v>44036</v>
      </c>
      <c r="C38" s="59"/>
      <c r="D38" s="60"/>
      <c r="E38" s="61"/>
      <c r="F38" s="59"/>
      <c r="G38" s="61"/>
      <c r="H38" s="60"/>
    </row>
    <row r="39" spans="1:6">
      <c r="A39" s="42"/>
      <c r="B39" s="42"/>
      <c r="C39" s="42"/>
      <c r="D39" s="42"/>
      <c r="E39" s="42"/>
      <c r="F39" s="42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opLeftCell="A10" workbookViewId="0">
      <selection activeCell="E5" sqref="E5"/>
    </sheetView>
  </sheetViews>
  <sheetFormatPr defaultColWidth="8" defaultRowHeight="12.75"/>
  <cols>
    <col min="1" max="1" width="8" style="8"/>
    <col min="2" max="2" width="8" style="2"/>
    <col min="3" max="4" width="9" style="2" customWidth="1"/>
    <col min="5" max="5" width="11.1428571428571" style="36" customWidth="1"/>
    <col min="6" max="13" width="11" style="36" customWidth="1"/>
    <col min="14" max="16384" width="8" style="2"/>
  </cols>
  <sheetData>
    <row r="1" s="1" customFormat="1" spans="1:1">
      <c r="A1" s="8" t="s">
        <v>46</v>
      </c>
    </row>
    <row r="2" spans="1:1">
      <c r="A2" s="8" t="s">
        <v>47</v>
      </c>
    </row>
    <row r="3" spans="1:5">
      <c r="A3" s="8" t="s">
        <v>4</v>
      </c>
      <c r="E3" s="9" t="s">
        <v>48</v>
      </c>
    </row>
    <row r="4" spans="1:5">
      <c r="A4" s="8" t="s">
        <v>6</v>
      </c>
      <c r="D4" s="11"/>
      <c r="E4" s="9" t="s">
        <v>7</v>
      </c>
    </row>
    <row r="5" spans="1:5">
      <c r="A5" s="8" t="s">
        <v>8</v>
      </c>
      <c r="E5" s="10">
        <v>43951</v>
      </c>
    </row>
    <row r="6" spans="1:2">
      <c r="A6" s="8" t="s">
        <v>49</v>
      </c>
      <c r="B6" s="2" t="s">
        <v>50</v>
      </c>
    </row>
    <row r="7" s="19" customFormat="1" ht="51" spans="1:13">
      <c r="A7" s="37" t="s">
        <v>51</v>
      </c>
      <c r="B7" s="38" t="s">
        <v>52</v>
      </c>
      <c r="C7" s="38" t="s">
        <v>53</v>
      </c>
      <c r="D7" s="39" t="s">
        <v>54</v>
      </c>
      <c r="E7" s="40" t="s">
        <v>55</v>
      </c>
      <c r="F7" s="40" t="s">
        <v>56</v>
      </c>
      <c r="G7" s="40" t="s">
        <v>57</v>
      </c>
      <c r="H7" s="40" t="s">
        <v>58</v>
      </c>
      <c r="I7" s="40" t="s">
        <v>59</v>
      </c>
      <c r="J7" s="40" t="s">
        <v>60</v>
      </c>
      <c r="K7" s="40" t="s">
        <v>61</v>
      </c>
      <c r="L7" s="40" t="s">
        <v>62</v>
      </c>
      <c r="M7" s="40" t="s">
        <v>63</v>
      </c>
    </row>
    <row r="8" spans="1:13">
      <c r="A8" s="8">
        <v>1</v>
      </c>
      <c r="B8" s="29" t="s">
        <v>64</v>
      </c>
      <c r="C8" s="30" t="s">
        <v>65</v>
      </c>
      <c r="D8" s="31">
        <v>1940</v>
      </c>
      <c r="E8" s="32">
        <v>43116</v>
      </c>
      <c r="F8" s="32"/>
      <c r="G8" s="32"/>
      <c r="H8" s="32"/>
      <c r="I8" s="32"/>
      <c r="J8" s="32"/>
      <c r="K8" s="32"/>
      <c r="L8" s="32"/>
      <c r="M8" s="32"/>
    </row>
    <row r="9" spans="1:13">
      <c r="A9" s="8">
        <v>2</v>
      </c>
      <c r="B9" s="29" t="s">
        <v>66</v>
      </c>
      <c r="C9" s="30" t="s">
        <v>65</v>
      </c>
      <c r="D9" s="31">
        <v>1940</v>
      </c>
      <c r="E9" s="32">
        <v>43220</v>
      </c>
      <c r="F9" s="32"/>
      <c r="G9" s="32"/>
      <c r="H9" s="32"/>
      <c r="I9" s="32"/>
      <c r="J9" s="32"/>
      <c r="K9" s="32"/>
      <c r="L9" s="32"/>
      <c r="M9" s="32"/>
    </row>
    <row r="10" spans="1:13">
      <c r="A10" s="8">
        <v>3</v>
      </c>
      <c r="B10" s="29" t="s">
        <v>67</v>
      </c>
      <c r="C10" s="30" t="s">
        <v>65</v>
      </c>
      <c r="D10" s="31">
        <v>1940</v>
      </c>
      <c r="E10" s="32">
        <v>43224</v>
      </c>
      <c r="F10" s="32"/>
      <c r="G10" s="32"/>
      <c r="H10" s="32"/>
      <c r="I10" s="32"/>
      <c r="J10" s="32"/>
      <c r="K10" s="32"/>
      <c r="L10" s="32"/>
      <c r="M10" s="32"/>
    </row>
    <row r="11" spans="1:13">
      <c r="A11" s="8">
        <v>4</v>
      </c>
      <c r="B11" s="29" t="s">
        <v>68</v>
      </c>
      <c r="C11" s="30" t="s">
        <v>65</v>
      </c>
      <c r="D11" s="31">
        <v>1940</v>
      </c>
      <c r="E11" s="32">
        <v>43474</v>
      </c>
      <c r="F11" s="32"/>
      <c r="G11" s="32"/>
      <c r="H11" s="32"/>
      <c r="I11" s="32"/>
      <c r="J11" s="32"/>
      <c r="K11" s="32"/>
      <c r="L11" s="32"/>
      <c r="M11" s="32"/>
    </row>
    <row r="12" spans="1:13">
      <c r="A12" s="8">
        <v>5</v>
      </c>
      <c r="B12" s="29" t="s">
        <v>69</v>
      </c>
      <c r="C12" s="30" t="s">
        <v>65</v>
      </c>
      <c r="D12" s="31">
        <v>1940</v>
      </c>
      <c r="E12" s="34">
        <v>43109</v>
      </c>
      <c r="F12" s="34"/>
      <c r="G12" s="34"/>
      <c r="H12" s="34"/>
      <c r="I12" s="34"/>
      <c r="J12" s="34"/>
      <c r="K12" s="34"/>
      <c r="L12" s="34"/>
      <c r="M12" s="34"/>
    </row>
    <row r="13" spans="1:13">
      <c r="A13" s="8">
        <v>6</v>
      </c>
      <c r="B13" s="29" t="s">
        <v>70</v>
      </c>
      <c r="C13" s="30" t="s">
        <v>65</v>
      </c>
      <c r="D13" s="31">
        <v>1940</v>
      </c>
      <c r="E13" s="32">
        <v>43113</v>
      </c>
      <c r="F13" s="32"/>
      <c r="G13" s="32"/>
      <c r="H13" s="32"/>
      <c r="I13" s="32"/>
      <c r="J13" s="32"/>
      <c r="K13" s="32"/>
      <c r="L13" s="32"/>
      <c r="M13" s="32"/>
    </row>
    <row r="14" spans="1:13">
      <c r="A14" s="8">
        <v>7</v>
      </c>
      <c r="B14" s="29" t="s">
        <v>71</v>
      </c>
      <c r="C14" s="30" t="s">
        <v>65</v>
      </c>
      <c r="D14" s="31">
        <v>1940</v>
      </c>
      <c r="E14" s="32">
        <v>43230</v>
      </c>
      <c r="F14" s="32"/>
      <c r="G14" s="32"/>
      <c r="H14" s="32"/>
      <c r="I14" s="32"/>
      <c r="J14" s="32"/>
      <c r="K14" s="32"/>
      <c r="L14" s="32"/>
      <c r="M14" s="32"/>
    </row>
    <row r="15" spans="1:13">
      <c r="A15" s="8">
        <v>8</v>
      </c>
      <c r="B15" s="29" t="s">
        <v>72</v>
      </c>
      <c r="C15" s="30" t="s">
        <v>65</v>
      </c>
      <c r="D15" s="31">
        <v>1940</v>
      </c>
      <c r="E15" s="32">
        <v>43164</v>
      </c>
      <c r="F15" s="32"/>
      <c r="G15" s="32"/>
      <c r="H15" s="32"/>
      <c r="I15" s="32"/>
      <c r="J15" s="32"/>
      <c r="K15" s="32"/>
      <c r="L15" s="32"/>
      <c r="M15" s="32"/>
    </row>
    <row r="16" spans="1:13">
      <c r="A16" s="8">
        <v>9</v>
      </c>
      <c r="B16" s="29" t="s">
        <v>73</v>
      </c>
      <c r="C16" s="30" t="s">
        <v>65</v>
      </c>
      <c r="D16" s="31">
        <v>1940</v>
      </c>
      <c r="E16" s="32">
        <v>43107</v>
      </c>
      <c r="F16" s="32"/>
      <c r="G16" s="32"/>
      <c r="H16" s="32"/>
      <c r="I16" s="32"/>
      <c r="J16" s="32"/>
      <c r="K16" s="32"/>
      <c r="L16" s="32"/>
      <c r="M16" s="32"/>
    </row>
    <row r="17" spans="1:13">
      <c r="A17" s="8">
        <v>10</v>
      </c>
      <c r="B17" s="29" t="s">
        <v>74</v>
      </c>
      <c r="C17" s="30" t="s">
        <v>65</v>
      </c>
      <c r="D17" s="31">
        <v>1940</v>
      </c>
      <c r="E17" s="32">
        <v>43033</v>
      </c>
      <c r="F17" s="32"/>
      <c r="G17" s="32"/>
      <c r="H17" s="32"/>
      <c r="I17" s="32"/>
      <c r="J17" s="32"/>
      <c r="K17" s="32"/>
      <c r="L17" s="32"/>
      <c r="M17" s="32"/>
    </row>
    <row r="18" spans="1:13">
      <c r="A18" s="8">
        <v>11</v>
      </c>
      <c r="B18" s="29" t="s">
        <v>75</v>
      </c>
      <c r="C18" s="30" t="s">
        <v>65</v>
      </c>
      <c r="D18" s="31">
        <v>1940</v>
      </c>
      <c r="E18" s="32">
        <v>43087</v>
      </c>
      <c r="F18" s="32"/>
      <c r="G18" s="32"/>
      <c r="H18" s="32"/>
      <c r="I18" s="32"/>
      <c r="J18" s="32"/>
      <c r="K18" s="32"/>
      <c r="L18" s="32"/>
      <c r="M18" s="32"/>
    </row>
    <row r="19" spans="1:13">
      <c r="A19" s="8">
        <v>12</v>
      </c>
      <c r="B19" s="29" t="s">
        <v>76</v>
      </c>
      <c r="C19" s="30" t="s">
        <v>65</v>
      </c>
      <c r="D19" s="31">
        <v>1940</v>
      </c>
      <c r="E19" s="32">
        <v>43059</v>
      </c>
      <c r="F19" s="32"/>
      <c r="G19" s="32"/>
      <c r="H19" s="32"/>
      <c r="I19" s="32"/>
      <c r="J19" s="32"/>
      <c r="K19" s="32"/>
      <c r="L19" s="32"/>
      <c r="M19" s="32"/>
    </row>
    <row r="20" spans="1:13">
      <c r="A20" s="8">
        <v>13</v>
      </c>
      <c r="B20" s="29" t="s">
        <v>77</v>
      </c>
      <c r="C20" s="30" t="s">
        <v>65</v>
      </c>
      <c r="D20" s="31">
        <v>1940</v>
      </c>
      <c r="E20" s="32">
        <v>43059</v>
      </c>
      <c r="F20" s="32"/>
      <c r="G20" s="32"/>
      <c r="H20" s="32"/>
      <c r="I20" s="32"/>
      <c r="J20" s="32"/>
      <c r="K20" s="32"/>
      <c r="L20" s="32"/>
      <c r="M20" s="32"/>
    </row>
    <row r="21" spans="1:13">
      <c r="A21" s="8">
        <v>14</v>
      </c>
      <c r="B21" s="29" t="s">
        <v>78</v>
      </c>
      <c r="C21" s="30" t="s">
        <v>65</v>
      </c>
      <c r="D21" s="31">
        <v>1940</v>
      </c>
      <c r="E21" s="32">
        <v>43157</v>
      </c>
      <c r="F21" s="32"/>
      <c r="G21" s="32"/>
      <c r="H21" s="32"/>
      <c r="I21" s="32"/>
      <c r="J21" s="32"/>
      <c r="K21" s="32"/>
      <c r="L21" s="32"/>
      <c r="M21" s="32"/>
    </row>
    <row r="22" spans="1:13">
      <c r="A22" s="8">
        <v>15</v>
      </c>
      <c r="B22" s="29" t="s">
        <v>79</v>
      </c>
      <c r="C22" s="30" t="s">
        <v>65</v>
      </c>
      <c r="D22" s="31">
        <v>1940</v>
      </c>
      <c r="E22" s="32">
        <v>43221</v>
      </c>
      <c r="F22" s="32"/>
      <c r="G22" s="32"/>
      <c r="H22" s="32"/>
      <c r="I22" s="32"/>
      <c r="J22" s="32"/>
      <c r="K22" s="32"/>
      <c r="L22" s="32"/>
      <c r="M22" s="32"/>
    </row>
    <row r="23" spans="1:13">
      <c r="A23" s="8">
        <v>16</v>
      </c>
      <c r="B23" s="29" t="s">
        <v>80</v>
      </c>
      <c r="C23" s="30" t="s">
        <v>65</v>
      </c>
      <c r="D23" s="31">
        <v>1940</v>
      </c>
      <c r="E23" s="32">
        <v>43108</v>
      </c>
      <c r="F23" s="32"/>
      <c r="G23" s="32"/>
      <c r="H23" s="32"/>
      <c r="I23" s="32"/>
      <c r="J23" s="32"/>
      <c r="K23" s="32"/>
      <c r="L23" s="32"/>
      <c r="M23" s="32"/>
    </row>
    <row r="24" spans="1:13">
      <c r="A24" s="8">
        <v>17</v>
      </c>
      <c r="B24" s="29" t="s">
        <v>81</v>
      </c>
      <c r="C24" s="30" t="s">
        <v>65</v>
      </c>
      <c r="D24" s="31">
        <v>1940</v>
      </c>
      <c r="E24" s="32">
        <v>43083</v>
      </c>
      <c r="F24" s="32"/>
      <c r="G24" s="32"/>
      <c r="H24" s="32"/>
      <c r="I24" s="32"/>
      <c r="J24" s="32"/>
      <c r="K24" s="32"/>
      <c r="L24" s="32"/>
      <c r="M24" s="32"/>
    </row>
    <row r="25" spans="1:13">
      <c r="A25" s="8">
        <v>18</v>
      </c>
      <c r="B25" s="29" t="s">
        <v>82</v>
      </c>
      <c r="C25" s="30" t="s">
        <v>65</v>
      </c>
      <c r="D25" s="31">
        <v>1940</v>
      </c>
      <c r="E25" s="32">
        <v>42999</v>
      </c>
      <c r="F25" s="32"/>
      <c r="G25" s="32"/>
      <c r="H25" s="32"/>
      <c r="I25" s="32"/>
      <c r="J25" s="32"/>
      <c r="K25" s="32"/>
      <c r="L25" s="32"/>
      <c r="M25" s="32"/>
    </row>
    <row r="26" spans="1:13">
      <c r="A26" s="8">
        <v>19</v>
      </c>
      <c r="B26" s="29" t="s">
        <v>83</v>
      </c>
      <c r="C26" s="30" t="s">
        <v>65</v>
      </c>
      <c r="D26" s="31">
        <v>1940</v>
      </c>
      <c r="E26" s="32">
        <v>42833</v>
      </c>
      <c r="F26" s="32"/>
      <c r="G26" s="32"/>
      <c r="H26" s="32"/>
      <c r="I26" s="32"/>
      <c r="J26" s="32"/>
      <c r="K26" s="32"/>
      <c r="L26" s="32"/>
      <c r="M26" s="32"/>
    </row>
    <row r="27" spans="1:13">
      <c r="A27" s="8">
        <v>20</v>
      </c>
      <c r="B27" s="29" t="s">
        <v>84</v>
      </c>
      <c r="C27" s="30" t="s">
        <v>65</v>
      </c>
      <c r="D27" s="31">
        <v>1940</v>
      </c>
      <c r="E27" s="32">
        <v>43033</v>
      </c>
      <c r="F27" s="32"/>
      <c r="G27" s="32"/>
      <c r="H27" s="32"/>
      <c r="I27" s="32"/>
      <c r="J27" s="32"/>
      <c r="K27" s="32"/>
      <c r="L27" s="32"/>
      <c r="M27" s="32"/>
    </row>
    <row r="28" spans="1:13">
      <c r="A28" s="8">
        <v>21</v>
      </c>
      <c r="B28" s="29" t="s">
        <v>85</v>
      </c>
      <c r="C28" s="30" t="s">
        <v>65</v>
      </c>
      <c r="D28" s="31">
        <v>1940</v>
      </c>
      <c r="E28" s="32">
        <v>43060</v>
      </c>
      <c r="F28" s="32"/>
      <c r="G28" s="32"/>
      <c r="H28" s="32"/>
      <c r="I28" s="32"/>
      <c r="J28" s="32"/>
      <c r="K28" s="32"/>
      <c r="L28" s="32"/>
      <c r="M28" s="32"/>
    </row>
    <row r="29" spans="1:13">
      <c r="A29" s="8">
        <v>22</v>
      </c>
      <c r="B29" s="29" t="s">
        <v>86</v>
      </c>
      <c r="C29" s="30" t="s">
        <v>65</v>
      </c>
      <c r="D29" s="31">
        <v>1940</v>
      </c>
      <c r="E29" s="32">
        <v>43003</v>
      </c>
      <c r="F29" s="32"/>
      <c r="G29" s="32"/>
      <c r="H29" s="32"/>
      <c r="I29" s="32"/>
      <c r="J29" s="32"/>
      <c r="K29" s="32"/>
      <c r="L29" s="32"/>
      <c r="M29" s="32"/>
    </row>
    <row r="30" spans="1:13">
      <c r="A30" s="8">
        <v>23</v>
      </c>
      <c r="B30" s="29" t="s">
        <v>87</v>
      </c>
      <c r="C30" s="30" t="s">
        <v>65</v>
      </c>
      <c r="D30" s="31">
        <v>1940</v>
      </c>
      <c r="E30" s="32">
        <v>43002</v>
      </c>
      <c r="F30" s="32"/>
      <c r="G30" s="32"/>
      <c r="H30" s="32"/>
      <c r="I30" s="32"/>
      <c r="J30" s="32"/>
      <c r="K30" s="32"/>
      <c r="L30" s="32"/>
      <c r="M30" s="32"/>
    </row>
    <row r="31" spans="1:13">
      <c r="A31" s="8">
        <v>24</v>
      </c>
      <c r="B31" s="29" t="s">
        <v>88</v>
      </c>
      <c r="C31" s="30" t="s">
        <v>65</v>
      </c>
      <c r="D31" s="31">
        <v>1940</v>
      </c>
      <c r="E31" s="32">
        <v>43155</v>
      </c>
      <c r="F31" s="32"/>
      <c r="G31" s="32"/>
      <c r="H31" s="32"/>
      <c r="I31" s="32"/>
      <c r="J31" s="32"/>
      <c r="K31" s="32"/>
      <c r="L31" s="32"/>
      <c r="M31" s="32"/>
    </row>
    <row r="32" spans="1:13">
      <c r="A32" s="8">
        <v>25</v>
      </c>
      <c r="B32" s="29" t="s">
        <v>89</v>
      </c>
      <c r="C32" s="30" t="s">
        <v>65</v>
      </c>
      <c r="D32" s="31">
        <v>1940</v>
      </c>
      <c r="E32" s="32">
        <v>43152</v>
      </c>
      <c r="F32" s="32"/>
      <c r="G32" s="32"/>
      <c r="H32" s="32"/>
      <c r="I32" s="32"/>
      <c r="J32" s="32"/>
      <c r="K32" s="32"/>
      <c r="L32" s="32"/>
      <c r="M32" s="32"/>
    </row>
    <row r="33" spans="1:13">
      <c r="A33" s="8">
        <v>26</v>
      </c>
      <c r="B33" s="29" t="s">
        <v>90</v>
      </c>
      <c r="C33" s="30" t="s">
        <v>65</v>
      </c>
      <c r="D33" s="31">
        <v>1820</v>
      </c>
      <c r="E33" s="32">
        <v>43235</v>
      </c>
      <c r="F33" s="32"/>
      <c r="G33" s="32"/>
      <c r="H33" s="32"/>
      <c r="I33" s="32"/>
      <c r="J33" s="32"/>
      <c r="K33" s="32"/>
      <c r="L33" s="32"/>
      <c r="M33" s="32"/>
    </row>
    <row r="34" spans="1:13">
      <c r="A34" s="8">
        <v>27</v>
      </c>
      <c r="B34" s="29" t="s">
        <v>91</v>
      </c>
      <c r="C34" s="30" t="s">
        <v>65</v>
      </c>
      <c r="D34" s="31">
        <v>1940</v>
      </c>
      <c r="E34" s="32">
        <v>42968</v>
      </c>
      <c r="F34" s="32"/>
      <c r="G34" s="32"/>
      <c r="H34" s="32"/>
      <c r="I34" s="32"/>
      <c r="J34" s="32"/>
      <c r="K34" s="32"/>
      <c r="L34" s="32"/>
      <c r="M34" s="32"/>
    </row>
    <row r="35" spans="1:13">
      <c r="A35" s="8">
        <v>28</v>
      </c>
      <c r="B35" s="29" t="s">
        <v>92</v>
      </c>
      <c r="C35" s="30" t="s">
        <v>65</v>
      </c>
      <c r="D35" s="31">
        <v>1940</v>
      </c>
      <c r="E35" s="32">
        <v>43003</v>
      </c>
      <c r="F35" s="32"/>
      <c r="G35" s="32"/>
      <c r="H35" s="32"/>
      <c r="I35" s="32"/>
      <c r="J35" s="32"/>
      <c r="K35" s="32"/>
      <c r="L35" s="32"/>
      <c r="M35" s="32"/>
    </row>
    <row r="36" spans="1:13">
      <c r="A36" s="8">
        <v>29</v>
      </c>
      <c r="B36" s="29" t="s">
        <v>93</v>
      </c>
      <c r="C36" s="30" t="s">
        <v>65</v>
      </c>
      <c r="D36" s="31">
        <v>1940</v>
      </c>
      <c r="E36" s="32">
        <v>43003</v>
      </c>
      <c r="F36" s="32"/>
      <c r="G36" s="32"/>
      <c r="H36" s="32"/>
      <c r="I36" s="32"/>
      <c r="J36" s="32"/>
      <c r="K36" s="32"/>
      <c r="L36" s="32"/>
      <c r="M36" s="32"/>
    </row>
    <row r="37" spans="1:13">
      <c r="A37" s="8">
        <v>30</v>
      </c>
      <c r="B37" s="29" t="s">
        <v>94</v>
      </c>
      <c r="C37" s="30" t="s">
        <v>65</v>
      </c>
      <c r="D37" s="31">
        <v>1940</v>
      </c>
      <c r="E37" s="32">
        <v>43108</v>
      </c>
      <c r="F37" s="32"/>
      <c r="G37" s="32"/>
      <c r="H37" s="32"/>
      <c r="I37" s="32"/>
      <c r="J37" s="32"/>
      <c r="K37" s="32"/>
      <c r="L37" s="32"/>
      <c r="M37" s="32"/>
    </row>
    <row r="38" spans="1:13">
      <c r="A38" s="8">
        <v>31</v>
      </c>
      <c r="B38" s="29" t="s">
        <v>95</v>
      </c>
      <c r="C38" s="30" t="s">
        <v>65</v>
      </c>
      <c r="D38" s="31">
        <v>1940</v>
      </c>
      <c r="E38" s="32">
        <v>42968</v>
      </c>
      <c r="F38" s="32"/>
      <c r="G38" s="32"/>
      <c r="H38" s="32"/>
      <c r="I38" s="32"/>
      <c r="J38" s="32"/>
      <c r="K38" s="32"/>
      <c r="L38" s="32"/>
      <c r="M38" s="32"/>
    </row>
    <row r="39" spans="1:13">
      <c r="A39" s="8">
        <v>32</v>
      </c>
      <c r="B39" s="29" t="s">
        <v>96</v>
      </c>
      <c r="C39" s="30" t="s">
        <v>65</v>
      </c>
      <c r="D39" s="31">
        <v>1820</v>
      </c>
      <c r="E39" s="32">
        <v>42928</v>
      </c>
      <c r="F39" s="32"/>
      <c r="G39" s="32"/>
      <c r="H39" s="32"/>
      <c r="I39" s="32"/>
      <c r="J39" s="32"/>
      <c r="K39" s="32"/>
      <c r="L39" s="32"/>
      <c r="M39" s="32"/>
    </row>
    <row r="40" spans="1:13">
      <c r="A40" s="8">
        <v>33</v>
      </c>
      <c r="B40" s="29" t="s">
        <v>97</v>
      </c>
      <c r="C40" s="30" t="s">
        <v>65</v>
      </c>
      <c r="D40" s="31">
        <v>1940</v>
      </c>
      <c r="E40" s="32">
        <v>42833</v>
      </c>
      <c r="F40" s="32"/>
      <c r="G40" s="32"/>
      <c r="H40" s="32"/>
      <c r="I40" s="32"/>
      <c r="J40" s="32"/>
      <c r="K40" s="32"/>
      <c r="L40" s="32"/>
      <c r="M40" s="32"/>
    </row>
    <row r="41" spans="1:13">
      <c r="A41" s="8">
        <v>34</v>
      </c>
      <c r="B41" s="29" t="s">
        <v>98</v>
      </c>
      <c r="C41" s="30" t="s">
        <v>65</v>
      </c>
      <c r="D41" s="31">
        <v>1820</v>
      </c>
      <c r="E41" s="32">
        <v>43139</v>
      </c>
      <c r="F41" s="32"/>
      <c r="G41" s="32"/>
      <c r="H41" s="32"/>
      <c r="I41" s="32"/>
      <c r="J41" s="32"/>
      <c r="K41" s="32"/>
      <c r="L41" s="32"/>
      <c r="M41" s="32"/>
    </row>
    <row r="42" spans="1:13">
      <c r="A42" s="8">
        <v>35</v>
      </c>
      <c r="B42" s="29" t="s">
        <v>99</v>
      </c>
      <c r="C42" s="30" t="s">
        <v>65</v>
      </c>
      <c r="D42" s="31">
        <v>1940</v>
      </c>
      <c r="E42" s="32">
        <v>42962</v>
      </c>
      <c r="F42" s="32"/>
      <c r="G42" s="32"/>
      <c r="H42" s="32"/>
      <c r="I42" s="32"/>
      <c r="J42" s="32"/>
      <c r="K42" s="32"/>
      <c r="L42" s="32"/>
      <c r="M42" s="32"/>
    </row>
    <row r="43" spans="1:13">
      <c r="A43" s="8">
        <v>36</v>
      </c>
      <c r="B43" s="29" t="s">
        <v>100</v>
      </c>
      <c r="C43" s="30" t="s">
        <v>65</v>
      </c>
      <c r="D43" s="31">
        <v>1585</v>
      </c>
      <c r="E43" s="32">
        <v>43191</v>
      </c>
      <c r="F43" s="32"/>
      <c r="G43" s="32"/>
      <c r="H43" s="32"/>
      <c r="I43" s="32"/>
      <c r="J43" s="32"/>
      <c r="K43" s="32"/>
      <c r="L43" s="32"/>
      <c r="M43" s="32"/>
    </row>
    <row r="44" spans="1:13">
      <c r="A44" s="8">
        <v>37</v>
      </c>
      <c r="B44" s="29" t="s">
        <v>101</v>
      </c>
      <c r="C44" s="30" t="s">
        <v>65</v>
      </c>
      <c r="D44" s="31">
        <v>1820</v>
      </c>
      <c r="E44" s="32">
        <v>43230</v>
      </c>
      <c r="F44" s="32"/>
      <c r="G44" s="32"/>
      <c r="H44" s="32"/>
      <c r="I44" s="32"/>
      <c r="J44" s="32"/>
      <c r="K44" s="32"/>
      <c r="L44" s="32"/>
      <c r="M44" s="32"/>
    </row>
    <row r="45" spans="1:13">
      <c r="A45" s="8">
        <v>38</v>
      </c>
      <c r="B45" s="29" t="s">
        <v>102</v>
      </c>
      <c r="C45" s="30" t="s">
        <v>65</v>
      </c>
      <c r="D45" s="31">
        <v>1820</v>
      </c>
      <c r="E45" s="32">
        <v>43230</v>
      </c>
      <c r="F45" s="32"/>
      <c r="G45" s="32"/>
      <c r="H45" s="32"/>
      <c r="I45" s="32"/>
      <c r="J45" s="32"/>
      <c r="K45" s="32"/>
      <c r="L45" s="32"/>
      <c r="M45" s="32"/>
    </row>
    <row r="46" spans="1:13">
      <c r="A46" s="8">
        <v>39</v>
      </c>
      <c r="B46" s="29" t="s">
        <v>103</v>
      </c>
      <c r="C46" s="30" t="s">
        <v>65</v>
      </c>
      <c r="D46" s="31">
        <v>1820</v>
      </c>
      <c r="E46" s="32">
        <v>43139</v>
      </c>
      <c r="F46" s="32"/>
      <c r="G46" s="32"/>
      <c r="H46" s="32"/>
      <c r="I46" s="32"/>
      <c r="J46" s="32"/>
      <c r="K46" s="32"/>
      <c r="L46" s="32"/>
      <c r="M46" s="32"/>
    </row>
    <row r="47" spans="1:13">
      <c r="A47" s="8">
        <v>40</v>
      </c>
      <c r="B47" s="29" t="s">
        <v>104</v>
      </c>
      <c r="C47" s="30" t="s">
        <v>65</v>
      </c>
      <c r="D47" s="31">
        <v>1820</v>
      </c>
      <c r="E47" s="32">
        <v>43139</v>
      </c>
      <c r="F47" s="32"/>
      <c r="G47" s="32"/>
      <c r="H47" s="32"/>
      <c r="I47" s="32"/>
      <c r="J47" s="32"/>
      <c r="K47" s="32"/>
      <c r="L47" s="32"/>
      <c r="M47" s="32"/>
    </row>
    <row r="48" spans="1:13">
      <c r="A48" s="8">
        <v>41</v>
      </c>
      <c r="B48" s="29" t="s">
        <v>105</v>
      </c>
      <c r="C48" s="30" t="s">
        <v>65</v>
      </c>
      <c r="D48" s="31">
        <v>1820</v>
      </c>
      <c r="E48" s="32">
        <v>43059</v>
      </c>
      <c r="F48" s="32"/>
      <c r="G48" s="32"/>
      <c r="H48" s="32"/>
      <c r="I48" s="32"/>
      <c r="J48" s="32"/>
      <c r="K48" s="32"/>
      <c r="L48" s="32"/>
      <c r="M48" s="32"/>
    </row>
    <row r="49" spans="1:13">
      <c r="A49" s="8">
        <v>42</v>
      </c>
      <c r="B49" s="29" t="s">
        <v>106</v>
      </c>
      <c r="C49" s="30" t="s">
        <v>65</v>
      </c>
      <c r="D49" s="31">
        <v>1820</v>
      </c>
      <c r="E49" s="32">
        <v>43108</v>
      </c>
      <c r="F49" s="32"/>
      <c r="G49" s="32"/>
      <c r="H49" s="32"/>
      <c r="I49" s="32"/>
      <c r="J49" s="32"/>
      <c r="K49" s="32"/>
      <c r="L49" s="32"/>
      <c r="M49" s="32"/>
    </row>
    <row r="50" spans="1:13">
      <c r="A50" s="8">
        <v>43</v>
      </c>
      <c r="B50" s="29" t="s">
        <v>107</v>
      </c>
      <c r="C50" s="30" t="s">
        <v>65</v>
      </c>
      <c r="D50" s="31">
        <v>1820</v>
      </c>
      <c r="E50" s="32">
        <v>43108</v>
      </c>
      <c r="F50" s="32"/>
      <c r="G50" s="32"/>
      <c r="H50" s="32"/>
      <c r="I50" s="32"/>
      <c r="J50" s="32"/>
      <c r="K50" s="32"/>
      <c r="L50" s="32"/>
      <c r="M50" s="32"/>
    </row>
    <row r="51" spans="1:13">
      <c r="A51" s="8">
        <v>44</v>
      </c>
      <c r="B51" s="29" t="s">
        <v>108</v>
      </c>
      <c r="C51" s="30" t="s">
        <v>65</v>
      </c>
      <c r="D51" s="31">
        <v>1820</v>
      </c>
      <c r="E51" s="32">
        <v>43108</v>
      </c>
      <c r="F51" s="32"/>
      <c r="G51" s="32"/>
      <c r="H51" s="32"/>
      <c r="I51" s="32"/>
      <c r="J51" s="32"/>
      <c r="K51" s="32"/>
      <c r="L51" s="32"/>
      <c r="M51" s="32"/>
    </row>
    <row r="52" spans="1:13">
      <c r="A52" s="8">
        <v>45</v>
      </c>
      <c r="B52" s="29"/>
      <c r="C52" s="30"/>
      <c r="D52" s="31"/>
      <c r="E52" s="32"/>
      <c r="F52" s="32"/>
      <c r="G52" s="32"/>
      <c r="H52" s="32"/>
      <c r="I52" s="32"/>
      <c r="J52" s="32"/>
      <c r="K52" s="32"/>
      <c r="L52" s="32"/>
      <c r="M52" s="32"/>
    </row>
    <row r="53" spans="1:13">
      <c r="A53" s="8">
        <v>46</v>
      </c>
      <c r="B53" s="29" t="s">
        <v>109</v>
      </c>
      <c r="C53" s="30" t="s">
        <v>65</v>
      </c>
      <c r="D53" s="31">
        <v>1820</v>
      </c>
      <c r="E53" s="32">
        <v>43135</v>
      </c>
      <c r="F53" s="32"/>
      <c r="G53" s="32"/>
      <c r="H53" s="32"/>
      <c r="I53" s="32"/>
      <c r="J53" s="32"/>
      <c r="K53" s="32"/>
      <c r="L53" s="32"/>
      <c r="M53" s="32"/>
    </row>
    <row r="54" spans="1:13">
      <c r="A54" s="8">
        <v>47</v>
      </c>
      <c r="B54" s="29" t="s">
        <v>110</v>
      </c>
      <c r="C54" s="30" t="s">
        <v>65</v>
      </c>
      <c r="D54" s="31">
        <v>1820</v>
      </c>
      <c r="E54" s="32">
        <v>43136</v>
      </c>
      <c r="F54" s="32"/>
      <c r="G54" s="32"/>
      <c r="H54" s="32"/>
      <c r="I54" s="32"/>
      <c r="J54" s="32"/>
      <c r="K54" s="32"/>
      <c r="L54" s="32"/>
      <c r="M54" s="32"/>
    </row>
    <row r="55" spans="1:13">
      <c r="A55" s="8">
        <v>48</v>
      </c>
      <c r="B55" s="29" t="s">
        <v>111</v>
      </c>
      <c r="C55" s="30" t="s">
        <v>65</v>
      </c>
      <c r="D55" s="31">
        <v>1820</v>
      </c>
      <c r="E55" s="32">
        <v>43153</v>
      </c>
      <c r="F55" s="32"/>
      <c r="G55" s="32"/>
      <c r="H55" s="32"/>
      <c r="I55" s="32"/>
      <c r="J55" s="32"/>
      <c r="K55" s="32"/>
      <c r="L55" s="32"/>
      <c r="M55" s="32"/>
    </row>
    <row r="56" spans="1:13">
      <c r="A56" s="8">
        <v>49</v>
      </c>
      <c r="B56" s="29" t="s">
        <v>112</v>
      </c>
      <c r="C56" s="30" t="s">
        <v>65</v>
      </c>
      <c r="D56" s="31">
        <v>1585</v>
      </c>
      <c r="E56" s="32">
        <v>43106</v>
      </c>
      <c r="F56" s="32"/>
      <c r="G56" s="32"/>
      <c r="H56" s="32"/>
      <c r="I56" s="32"/>
      <c r="J56" s="32"/>
      <c r="K56" s="32"/>
      <c r="L56" s="32"/>
      <c r="M56" s="32"/>
    </row>
    <row r="57" spans="1:13">
      <c r="A57" s="8">
        <v>50</v>
      </c>
      <c r="B57" s="29" t="s">
        <v>113</v>
      </c>
      <c r="C57" s="30" t="s">
        <v>65</v>
      </c>
      <c r="D57" s="31">
        <v>1820</v>
      </c>
      <c r="E57" s="32">
        <v>43152</v>
      </c>
      <c r="F57" s="32"/>
      <c r="G57" s="32"/>
      <c r="H57" s="32"/>
      <c r="I57" s="32"/>
      <c r="J57" s="32"/>
      <c r="K57" s="32"/>
      <c r="L57" s="32"/>
      <c r="M57" s="32"/>
    </row>
    <row r="58" spans="1:13">
      <c r="A58" s="8">
        <v>51</v>
      </c>
      <c r="B58" s="29" t="s">
        <v>114</v>
      </c>
      <c r="C58" s="30" t="s">
        <v>65</v>
      </c>
      <c r="D58" s="31">
        <v>1820</v>
      </c>
      <c r="E58" s="32">
        <v>43152</v>
      </c>
      <c r="F58" s="32"/>
      <c r="G58" s="32"/>
      <c r="H58" s="32"/>
      <c r="I58" s="32"/>
      <c r="J58" s="32"/>
      <c r="K58" s="32"/>
      <c r="L58" s="32"/>
      <c r="M58" s="32"/>
    </row>
    <row r="59" spans="1:13">
      <c r="A59" s="8">
        <v>52</v>
      </c>
      <c r="B59" s="29" t="s">
        <v>115</v>
      </c>
      <c r="C59" s="30" t="s">
        <v>65</v>
      </c>
      <c r="D59" s="31">
        <v>1820</v>
      </c>
      <c r="E59" s="32">
        <v>43152</v>
      </c>
      <c r="F59" s="32"/>
      <c r="G59" s="32"/>
      <c r="H59" s="32"/>
      <c r="I59" s="32"/>
      <c r="J59" s="32"/>
      <c r="K59" s="32"/>
      <c r="L59" s="32"/>
      <c r="M59" s="32"/>
    </row>
    <row r="60" spans="1:13">
      <c r="A60" s="8">
        <v>53</v>
      </c>
      <c r="B60" s="29" t="s">
        <v>116</v>
      </c>
      <c r="C60" s="30" t="s">
        <v>65</v>
      </c>
      <c r="D60" s="31">
        <v>1820</v>
      </c>
      <c r="E60" s="32">
        <v>43108</v>
      </c>
      <c r="F60" s="32"/>
      <c r="G60" s="32"/>
      <c r="H60" s="32"/>
      <c r="I60" s="32"/>
      <c r="J60" s="32"/>
      <c r="K60" s="32"/>
      <c r="L60" s="32"/>
      <c r="M60" s="32"/>
    </row>
    <row r="61" spans="1:13">
      <c r="A61" s="8">
        <v>54</v>
      </c>
      <c r="B61" s="29" t="s">
        <v>117</v>
      </c>
      <c r="C61" s="30" t="s">
        <v>65</v>
      </c>
      <c r="D61" s="31">
        <v>1940</v>
      </c>
      <c r="E61" s="32">
        <v>43135</v>
      </c>
      <c r="F61" s="32"/>
      <c r="G61" s="32"/>
      <c r="H61" s="32"/>
      <c r="I61" s="32"/>
      <c r="J61" s="32"/>
      <c r="K61" s="32"/>
      <c r="L61" s="32"/>
      <c r="M61" s="32"/>
    </row>
    <row r="62" spans="1:13">
      <c r="A62" s="8">
        <v>55</v>
      </c>
      <c r="B62" s="29" t="s">
        <v>118</v>
      </c>
      <c r="C62" s="30" t="s">
        <v>65</v>
      </c>
      <c r="D62" s="31">
        <v>1820</v>
      </c>
      <c r="E62" s="32">
        <v>43153</v>
      </c>
      <c r="F62" s="32"/>
      <c r="G62" s="32"/>
      <c r="H62" s="32"/>
      <c r="I62" s="32"/>
      <c r="J62" s="32"/>
      <c r="K62" s="32"/>
      <c r="L62" s="32"/>
      <c r="M62" s="32"/>
    </row>
    <row r="63" spans="1:13">
      <c r="A63" s="8">
        <v>56</v>
      </c>
      <c r="B63" s="29" t="s">
        <v>119</v>
      </c>
      <c r="C63" s="30" t="s">
        <v>65</v>
      </c>
      <c r="D63" s="31">
        <v>1820</v>
      </c>
      <c r="E63" s="32">
        <v>43076</v>
      </c>
      <c r="F63" s="32"/>
      <c r="G63" s="32"/>
      <c r="H63" s="32"/>
      <c r="I63" s="32"/>
      <c r="J63" s="32"/>
      <c r="K63" s="32"/>
      <c r="L63" s="32"/>
      <c r="M63" s="32"/>
    </row>
    <row r="64" spans="1:13">
      <c r="A64" s="8">
        <v>57</v>
      </c>
      <c r="B64" s="29" t="s">
        <v>120</v>
      </c>
      <c r="C64" s="30" t="s">
        <v>65</v>
      </c>
      <c r="D64" s="31">
        <v>1820</v>
      </c>
      <c r="E64" s="32">
        <v>43108</v>
      </c>
      <c r="F64" s="32"/>
      <c r="G64" s="32"/>
      <c r="H64" s="32"/>
      <c r="I64" s="32"/>
      <c r="J64" s="32"/>
      <c r="K64" s="32"/>
      <c r="L64" s="32"/>
      <c r="M64" s="32"/>
    </row>
    <row r="65" spans="1:13">
      <c r="A65" s="8">
        <v>58</v>
      </c>
      <c r="B65" s="29" t="s">
        <v>121</v>
      </c>
      <c r="C65" s="30" t="s">
        <v>65</v>
      </c>
      <c r="D65" s="31">
        <v>1820</v>
      </c>
      <c r="E65" s="32">
        <v>43106</v>
      </c>
      <c r="F65" s="32"/>
      <c r="G65" s="32"/>
      <c r="H65" s="32"/>
      <c r="I65" s="32"/>
      <c r="J65" s="32"/>
      <c r="K65" s="32"/>
      <c r="L65" s="32"/>
      <c r="M65" s="32"/>
    </row>
    <row r="66" spans="1:13">
      <c r="A66" s="8">
        <v>59</v>
      </c>
      <c r="B66" s="29" t="s">
        <v>122</v>
      </c>
      <c r="C66" s="30" t="s">
        <v>65</v>
      </c>
      <c r="D66" s="31">
        <v>1820</v>
      </c>
      <c r="E66" s="32">
        <v>43106</v>
      </c>
      <c r="F66" s="32"/>
      <c r="G66" s="32"/>
      <c r="H66" s="32"/>
      <c r="I66" s="32"/>
      <c r="J66" s="32"/>
      <c r="K66" s="32"/>
      <c r="L66" s="32"/>
      <c r="M66" s="32"/>
    </row>
    <row r="67" spans="1:13">
      <c r="A67" s="8">
        <v>60</v>
      </c>
      <c r="B67" s="29" t="s">
        <v>123</v>
      </c>
      <c r="C67" s="30" t="s">
        <v>65</v>
      </c>
      <c r="D67" s="31">
        <v>1940</v>
      </c>
      <c r="E67" s="32">
        <v>43028</v>
      </c>
      <c r="F67" s="32"/>
      <c r="G67" s="32"/>
      <c r="H67" s="32"/>
      <c r="I67" s="32"/>
      <c r="J67" s="32"/>
      <c r="K67" s="32"/>
      <c r="L67" s="32"/>
      <c r="M67" s="32"/>
    </row>
    <row r="68" spans="1:13">
      <c r="A68" s="8">
        <v>61</v>
      </c>
      <c r="B68" s="29" t="s">
        <v>124</v>
      </c>
      <c r="C68" s="30" t="s">
        <v>65</v>
      </c>
      <c r="D68" s="31">
        <v>1940</v>
      </c>
      <c r="E68" s="32">
        <v>42866</v>
      </c>
      <c r="F68" s="32"/>
      <c r="G68" s="32"/>
      <c r="H68" s="32"/>
      <c r="I68" s="32"/>
      <c r="J68" s="32"/>
      <c r="K68" s="32"/>
      <c r="L68" s="32"/>
      <c r="M68" s="32"/>
    </row>
    <row r="69" spans="1:13">
      <c r="A69" s="8">
        <v>62</v>
      </c>
      <c r="B69" s="29" t="s">
        <v>125</v>
      </c>
      <c r="C69" s="30" t="s">
        <v>65</v>
      </c>
      <c r="D69" s="31">
        <v>1940</v>
      </c>
      <c r="E69" s="32">
        <v>43060</v>
      </c>
      <c r="F69" s="32"/>
      <c r="G69" s="32"/>
      <c r="H69" s="32"/>
      <c r="I69" s="32"/>
      <c r="J69" s="32"/>
      <c r="K69" s="32"/>
      <c r="L69" s="32"/>
      <c r="M69" s="32"/>
    </row>
    <row r="70" spans="1:13">
      <c r="A70" s="8">
        <v>63</v>
      </c>
      <c r="B70" s="29" t="s">
        <v>126</v>
      </c>
      <c r="C70" s="30" t="s">
        <v>65</v>
      </c>
      <c r="D70" s="31">
        <v>1940</v>
      </c>
      <c r="E70" s="32">
        <v>43058</v>
      </c>
      <c r="F70" s="32"/>
      <c r="G70" s="32"/>
      <c r="H70" s="32"/>
      <c r="I70" s="32"/>
      <c r="J70" s="32"/>
      <c r="K70" s="32"/>
      <c r="L70" s="32"/>
      <c r="M70" s="32"/>
    </row>
    <row r="71" spans="1:13">
      <c r="A71" s="8">
        <v>64</v>
      </c>
      <c r="B71" s="29" t="s">
        <v>127</v>
      </c>
      <c r="C71" s="30" t="s">
        <v>65</v>
      </c>
      <c r="D71" s="31">
        <v>1820</v>
      </c>
      <c r="E71" s="32">
        <v>42959</v>
      </c>
      <c r="F71" s="32"/>
      <c r="G71" s="32"/>
      <c r="H71" s="32"/>
      <c r="I71" s="32"/>
      <c r="J71" s="32"/>
      <c r="K71" s="32"/>
      <c r="L71" s="32"/>
      <c r="M71" s="32"/>
    </row>
    <row r="72" spans="1:13">
      <c r="A72" s="8">
        <v>65</v>
      </c>
      <c r="B72" s="29" t="s">
        <v>128</v>
      </c>
      <c r="C72" s="30" t="s">
        <v>65</v>
      </c>
      <c r="D72" s="31">
        <v>1940</v>
      </c>
      <c r="E72" s="32">
        <v>42990</v>
      </c>
      <c r="F72" s="32"/>
      <c r="G72" s="32"/>
      <c r="H72" s="32"/>
      <c r="I72" s="32"/>
      <c r="J72" s="32"/>
      <c r="K72" s="32"/>
      <c r="L72" s="32"/>
      <c r="M72" s="32"/>
    </row>
    <row r="73" spans="1:13">
      <c r="A73" s="8">
        <v>66</v>
      </c>
      <c r="B73" s="29" t="s">
        <v>129</v>
      </c>
      <c r="C73" s="30" t="s">
        <v>65</v>
      </c>
      <c r="D73" s="31">
        <v>1940</v>
      </c>
      <c r="E73" s="34">
        <v>42959</v>
      </c>
      <c r="F73" s="34"/>
      <c r="G73" s="34"/>
      <c r="H73" s="34"/>
      <c r="I73" s="34"/>
      <c r="J73" s="34"/>
      <c r="K73" s="34"/>
      <c r="L73" s="34"/>
      <c r="M73" s="34"/>
    </row>
    <row r="74" spans="1:13">
      <c r="A74" s="8">
        <v>67</v>
      </c>
      <c r="B74" s="29" t="s">
        <v>130</v>
      </c>
      <c r="C74" s="30" t="s">
        <v>65</v>
      </c>
      <c r="D74" s="31">
        <v>1820</v>
      </c>
      <c r="E74" s="34">
        <v>42999</v>
      </c>
      <c r="F74" s="34"/>
      <c r="G74" s="34"/>
      <c r="H74" s="34"/>
      <c r="I74" s="34"/>
      <c r="J74" s="34"/>
      <c r="K74" s="34"/>
      <c r="L74" s="34"/>
      <c r="M74" s="34"/>
    </row>
    <row r="75" spans="1:13">
      <c r="A75" s="8">
        <v>68</v>
      </c>
      <c r="B75" s="29" t="s">
        <v>131</v>
      </c>
      <c r="C75" s="30" t="s">
        <v>65</v>
      </c>
      <c r="D75" s="31">
        <v>1820</v>
      </c>
      <c r="E75" s="34">
        <v>42998</v>
      </c>
      <c r="F75" s="34"/>
      <c r="G75" s="34"/>
      <c r="H75" s="34"/>
      <c r="I75" s="34"/>
      <c r="J75" s="34"/>
      <c r="K75" s="34"/>
      <c r="L75" s="34"/>
      <c r="M75" s="34"/>
    </row>
    <row r="76" spans="1:13">
      <c r="A76" s="8">
        <v>69</v>
      </c>
      <c r="B76" s="29" t="s">
        <v>132</v>
      </c>
      <c r="C76" s="30" t="s">
        <v>65</v>
      </c>
      <c r="D76" s="31">
        <v>1740</v>
      </c>
      <c r="E76" s="34" t="s">
        <v>133</v>
      </c>
      <c r="F76" s="34"/>
      <c r="G76" s="34"/>
      <c r="H76" s="34"/>
      <c r="I76" s="34"/>
      <c r="J76" s="34"/>
      <c r="K76" s="34"/>
      <c r="L76" s="34"/>
      <c r="M76" s="34"/>
    </row>
  </sheetData>
  <sheetProtection password="CA15" sheet="1" selectLockedCells="1" objects="1" scenarios="1"/>
  <printOptions gridLines="1"/>
  <pageMargins left="0.41875" right="0.479166666666667" top="0.75" bottom="0.75" header="0.3" footer="0.3"/>
  <pageSetup paperSize="9" orientation="landscape"/>
  <headerFooter>
    <oddHeader>&amp;C&amp;A
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view="pageBreakPreview" zoomScaleNormal="100" zoomScaleSheetLayoutView="100" workbookViewId="0">
      <selection activeCell="E5" sqref="E5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3" width="11" style="2" customWidth="1"/>
    <col min="14" max="14" width="11" style="17" customWidth="1"/>
    <col min="15" max="16384" width="8" style="2"/>
  </cols>
  <sheetData>
    <row r="1" s="1" customFormat="1" spans="1:1">
      <c r="A1" s="8" t="s">
        <v>134</v>
      </c>
    </row>
    <row r="2" spans="1:5">
      <c r="A2" s="8" t="s">
        <v>2</v>
      </c>
      <c r="E2" s="9" t="s">
        <v>135</v>
      </c>
    </row>
    <row r="3" spans="1:5">
      <c r="A3" s="8" t="s">
        <v>4</v>
      </c>
      <c r="E3" s="9" t="s">
        <v>5</v>
      </c>
    </row>
    <row r="4" spans="1:5">
      <c r="A4" s="8" t="s">
        <v>6</v>
      </c>
      <c r="E4" s="9" t="s">
        <v>7</v>
      </c>
    </row>
    <row r="5" spans="1:5">
      <c r="A5" s="8" t="s">
        <v>8</v>
      </c>
      <c r="C5" s="11"/>
      <c r="D5" s="11"/>
      <c r="E5" s="10">
        <v>43980</v>
      </c>
    </row>
    <row r="6" spans="1:17">
      <c r="A6" s="8" t="s">
        <v>136</v>
      </c>
      <c r="B6" s="2" t="s">
        <v>137</v>
      </c>
      <c r="O6" s="17"/>
      <c r="P6" s="17"/>
      <c r="Q6" s="17"/>
    </row>
    <row r="7" s="18" customFormat="1" spans="1:14">
      <c r="A7" s="20"/>
      <c r="B7" s="21"/>
      <c r="C7" s="21" t="s">
        <v>44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/>
    </row>
    <row r="8" s="19" customFormat="1" ht="51" spans="1:14">
      <c r="A8" s="24" t="s">
        <v>51</v>
      </c>
      <c r="B8" s="25" t="s">
        <v>52</v>
      </c>
      <c r="C8" s="26" t="s">
        <v>53</v>
      </c>
      <c r="D8" s="27" t="s">
        <v>54</v>
      </c>
      <c r="E8" s="28" t="s">
        <v>55</v>
      </c>
      <c r="F8" s="27" t="s">
        <v>138</v>
      </c>
      <c r="G8" s="27" t="s">
        <v>139</v>
      </c>
      <c r="H8" s="27" t="s">
        <v>140</v>
      </c>
      <c r="I8" s="27" t="s">
        <v>141</v>
      </c>
      <c r="J8" s="27" t="s">
        <v>142</v>
      </c>
      <c r="K8" s="27" t="s">
        <v>143</v>
      </c>
      <c r="L8" s="27" t="s">
        <v>144</v>
      </c>
      <c r="M8" s="27" t="s">
        <v>145</v>
      </c>
      <c r="N8" s="27" t="s">
        <v>146</v>
      </c>
    </row>
    <row r="9" spans="1:14">
      <c r="A9" s="8">
        <v>1</v>
      </c>
      <c r="B9" s="29" t="s">
        <v>64</v>
      </c>
      <c r="C9" s="30" t="s">
        <v>65</v>
      </c>
      <c r="D9" s="31">
        <v>1940</v>
      </c>
      <c r="E9" s="32">
        <v>43116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17">
        <f>(F$7*F9+G$7*G9+H$7*H9+I$7*I9+J$7*J9)/100</f>
        <v>0</v>
      </c>
      <c r="L9" s="33">
        <v>650</v>
      </c>
      <c r="M9" s="17">
        <f t="shared" ref="M9:M73" si="0">D9*L9</f>
        <v>1261000</v>
      </c>
      <c r="N9" s="17">
        <f t="shared" ref="N9:N72" si="1">K9*M9/100</f>
        <v>0</v>
      </c>
    </row>
    <row r="10" spans="1:14">
      <c r="A10" s="8">
        <v>2</v>
      </c>
      <c r="B10" s="29" t="s">
        <v>66</v>
      </c>
      <c r="C10" s="30" t="s">
        <v>65</v>
      </c>
      <c r="D10" s="31">
        <v>1940</v>
      </c>
      <c r="E10" s="32">
        <v>43220</v>
      </c>
      <c r="F10" s="33">
        <v>0</v>
      </c>
      <c r="G10" s="33">
        <v>0</v>
      </c>
      <c r="H10" s="33">
        <v>0</v>
      </c>
      <c r="I10" s="33">
        <v>0</v>
      </c>
      <c r="J10" s="33"/>
      <c r="K10" s="17">
        <f t="shared" ref="K10:K77" si="2">(F$7*F10+G$7*G10+H$7*H10+I$7*I10+J$7*J10)/100</f>
        <v>0</v>
      </c>
      <c r="L10" s="33">
        <v>650</v>
      </c>
      <c r="M10" s="17">
        <f t="shared" si="0"/>
        <v>1261000</v>
      </c>
      <c r="N10" s="17">
        <f t="shared" si="1"/>
        <v>0</v>
      </c>
    </row>
    <row r="11" spans="1:14">
      <c r="A11" s="8">
        <v>3</v>
      </c>
      <c r="B11" s="29" t="s">
        <v>67</v>
      </c>
      <c r="C11" s="30" t="s">
        <v>65</v>
      </c>
      <c r="D11" s="31">
        <v>1940</v>
      </c>
      <c r="E11" s="32">
        <v>43224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17">
        <f t="shared" si="2"/>
        <v>0</v>
      </c>
      <c r="L11" s="33">
        <v>650</v>
      </c>
      <c r="M11" s="17">
        <f t="shared" si="0"/>
        <v>1261000</v>
      </c>
      <c r="N11" s="17">
        <f t="shared" si="1"/>
        <v>0</v>
      </c>
    </row>
    <row r="12" spans="1:14">
      <c r="A12" s="8">
        <v>4</v>
      </c>
      <c r="B12" s="29" t="s">
        <v>68</v>
      </c>
      <c r="C12" s="30" t="s">
        <v>65</v>
      </c>
      <c r="D12" s="31">
        <v>1940</v>
      </c>
      <c r="E12" s="32">
        <v>43474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17">
        <f t="shared" si="2"/>
        <v>0</v>
      </c>
      <c r="L12" s="33">
        <v>650</v>
      </c>
      <c r="M12" s="17">
        <f t="shared" si="0"/>
        <v>1261000</v>
      </c>
      <c r="N12" s="17">
        <f t="shared" si="1"/>
        <v>0</v>
      </c>
    </row>
    <row r="13" spans="1:14">
      <c r="A13" s="8">
        <v>5</v>
      </c>
      <c r="B13" s="29" t="s">
        <v>69</v>
      </c>
      <c r="C13" s="30" t="s">
        <v>65</v>
      </c>
      <c r="D13" s="31">
        <v>1940</v>
      </c>
      <c r="E13" s="34">
        <v>43109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17">
        <f t="shared" si="2"/>
        <v>0</v>
      </c>
      <c r="L13" s="33">
        <v>650</v>
      </c>
      <c r="M13" s="17">
        <f t="shared" si="0"/>
        <v>1261000</v>
      </c>
      <c r="N13" s="17">
        <f t="shared" si="1"/>
        <v>0</v>
      </c>
    </row>
    <row r="14" spans="1:14">
      <c r="A14" s="8">
        <v>6</v>
      </c>
      <c r="B14" s="29" t="s">
        <v>70</v>
      </c>
      <c r="C14" s="30" t="s">
        <v>65</v>
      </c>
      <c r="D14" s="31">
        <v>1940</v>
      </c>
      <c r="E14" s="32">
        <v>43113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17">
        <f t="shared" si="2"/>
        <v>0</v>
      </c>
      <c r="L14" s="33">
        <v>650</v>
      </c>
      <c r="M14" s="17">
        <f t="shared" si="0"/>
        <v>1261000</v>
      </c>
      <c r="N14" s="17">
        <f t="shared" si="1"/>
        <v>0</v>
      </c>
    </row>
    <row r="15" spans="1:14">
      <c r="A15" s="8">
        <v>7</v>
      </c>
      <c r="B15" s="29" t="s">
        <v>71</v>
      </c>
      <c r="C15" s="30" t="s">
        <v>65</v>
      </c>
      <c r="D15" s="31">
        <v>1940</v>
      </c>
      <c r="E15" s="32">
        <v>43230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17">
        <f t="shared" si="2"/>
        <v>0</v>
      </c>
      <c r="L15" s="33">
        <v>650</v>
      </c>
      <c r="M15" s="17">
        <f t="shared" si="0"/>
        <v>1261000</v>
      </c>
      <c r="N15" s="17">
        <f t="shared" si="1"/>
        <v>0</v>
      </c>
    </row>
    <row r="16" spans="1:14">
      <c r="A16" s="8">
        <v>8</v>
      </c>
      <c r="B16" s="29" t="s">
        <v>72</v>
      </c>
      <c r="C16" s="30" t="s">
        <v>65</v>
      </c>
      <c r="D16" s="31">
        <v>1940</v>
      </c>
      <c r="E16" s="32">
        <v>43164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17">
        <f t="shared" si="2"/>
        <v>0</v>
      </c>
      <c r="L16" s="33">
        <v>650</v>
      </c>
      <c r="M16" s="17">
        <f t="shared" si="0"/>
        <v>1261000</v>
      </c>
      <c r="N16" s="17">
        <f t="shared" si="1"/>
        <v>0</v>
      </c>
    </row>
    <row r="17" spans="1:14">
      <c r="A17" s="8">
        <v>9</v>
      </c>
      <c r="B17" s="29" t="s">
        <v>73</v>
      </c>
      <c r="C17" s="30" t="s">
        <v>65</v>
      </c>
      <c r="D17" s="31">
        <v>1940</v>
      </c>
      <c r="E17" s="32">
        <v>43107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17">
        <f t="shared" si="2"/>
        <v>0</v>
      </c>
      <c r="L17" s="33">
        <v>650</v>
      </c>
      <c r="M17" s="17">
        <f t="shared" si="0"/>
        <v>1261000</v>
      </c>
      <c r="N17" s="17">
        <f t="shared" si="1"/>
        <v>0</v>
      </c>
    </row>
    <row r="18" spans="1:14">
      <c r="A18" s="8">
        <v>10</v>
      </c>
      <c r="B18" s="29" t="s">
        <v>74</v>
      </c>
      <c r="C18" s="30" t="s">
        <v>65</v>
      </c>
      <c r="D18" s="31">
        <v>1940</v>
      </c>
      <c r="E18" s="32">
        <v>43033</v>
      </c>
      <c r="F18" s="33">
        <v>0</v>
      </c>
      <c r="G18" s="33">
        <v>0</v>
      </c>
      <c r="H18" s="33">
        <v>0</v>
      </c>
      <c r="I18" s="33">
        <v>0</v>
      </c>
      <c r="J18" s="33">
        <v>100</v>
      </c>
      <c r="K18" s="17">
        <f t="shared" si="2"/>
        <v>10</v>
      </c>
      <c r="L18" s="33">
        <v>650</v>
      </c>
      <c r="M18" s="17">
        <f t="shared" si="0"/>
        <v>1261000</v>
      </c>
      <c r="N18" s="17">
        <f t="shared" si="1"/>
        <v>126100</v>
      </c>
    </row>
    <row r="19" spans="1:14">
      <c r="A19" s="8">
        <v>11</v>
      </c>
      <c r="B19" s="29" t="s">
        <v>75</v>
      </c>
      <c r="C19" s="30" t="s">
        <v>65</v>
      </c>
      <c r="D19" s="31">
        <v>1940</v>
      </c>
      <c r="E19" s="32">
        <v>43087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17">
        <f t="shared" si="2"/>
        <v>0</v>
      </c>
      <c r="L19" s="33">
        <v>650</v>
      </c>
      <c r="M19" s="17">
        <f t="shared" si="0"/>
        <v>1261000</v>
      </c>
      <c r="N19" s="17">
        <f t="shared" si="1"/>
        <v>0</v>
      </c>
    </row>
    <row r="20" spans="1:14">
      <c r="A20" s="8">
        <v>12</v>
      </c>
      <c r="B20" s="29" t="s">
        <v>76</v>
      </c>
      <c r="C20" s="30" t="s">
        <v>65</v>
      </c>
      <c r="D20" s="31">
        <v>1940</v>
      </c>
      <c r="E20" s="32">
        <v>43059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17">
        <f t="shared" si="2"/>
        <v>0</v>
      </c>
      <c r="L20" s="33">
        <v>650</v>
      </c>
      <c r="M20" s="17">
        <f t="shared" si="0"/>
        <v>1261000</v>
      </c>
      <c r="N20" s="17">
        <f t="shared" si="1"/>
        <v>0</v>
      </c>
    </row>
    <row r="21" spans="1:14">
      <c r="A21" s="8">
        <v>13</v>
      </c>
      <c r="B21" s="29" t="s">
        <v>77</v>
      </c>
      <c r="C21" s="30" t="s">
        <v>65</v>
      </c>
      <c r="D21" s="31">
        <v>1940</v>
      </c>
      <c r="E21" s="32">
        <v>43059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17">
        <f t="shared" si="2"/>
        <v>0</v>
      </c>
      <c r="L21" s="33">
        <v>650</v>
      </c>
      <c r="M21" s="17">
        <f t="shared" si="0"/>
        <v>1261000</v>
      </c>
      <c r="N21" s="17">
        <f t="shared" si="1"/>
        <v>0</v>
      </c>
    </row>
    <row r="22" spans="1:14">
      <c r="A22" s="8">
        <v>14</v>
      </c>
      <c r="B22" s="29" t="s">
        <v>78</v>
      </c>
      <c r="C22" s="30" t="s">
        <v>65</v>
      </c>
      <c r="D22" s="31">
        <v>1940</v>
      </c>
      <c r="E22" s="32">
        <v>43157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17">
        <f t="shared" si="2"/>
        <v>0</v>
      </c>
      <c r="L22" s="33">
        <v>650</v>
      </c>
      <c r="M22" s="17">
        <f t="shared" si="0"/>
        <v>1261000</v>
      </c>
      <c r="N22" s="17">
        <f t="shared" si="1"/>
        <v>0</v>
      </c>
    </row>
    <row r="23" spans="1:14">
      <c r="A23" s="8">
        <v>15</v>
      </c>
      <c r="B23" s="29" t="s">
        <v>79</v>
      </c>
      <c r="C23" s="30" t="s">
        <v>65</v>
      </c>
      <c r="D23" s="31">
        <v>1940</v>
      </c>
      <c r="E23" s="32">
        <v>43221</v>
      </c>
      <c r="F23" s="33">
        <v>0</v>
      </c>
      <c r="G23" s="33">
        <v>0</v>
      </c>
      <c r="H23" s="33">
        <v>0</v>
      </c>
      <c r="I23" s="33">
        <v>0</v>
      </c>
      <c r="J23" s="33"/>
      <c r="K23" s="17"/>
      <c r="L23" s="33">
        <v>650</v>
      </c>
      <c r="M23" s="17">
        <f t="shared" si="0"/>
        <v>1261000</v>
      </c>
      <c r="N23" s="17">
        <f t="shared" si="1"/>
        <v>0</v>
      </c>
    </row>
    <row r="24" spans="1:14">
      <c r="A24" s="8">
        <v>16</v>
      </c>
      <c r="B24" s="29" t="s">
        <v>80</v>
      </c>
      <c r="C24" s="30" t="s">
        <v>65</v>
      </c>
      <c r="D24" s="31">
        <v>1940</v>
      </c>
      <c r="E24" s="32">
        <v>43108</v>
      </c>
      <c r="F24" s="33">
        <v>0</v>
      </c>
      <c r="G24" s="33">
        <v>0</v>
      </c>
      <c r="H24" s="33">
        <v>0</v>
      </c>
      <c r="I24" s="33">
        <v>0</v>
      </c>
      <c r="J24" s="33"/>
      <c r="K24" s="17"/>
      <c r="L24" s="33">
        <v>650</v>
      </c>
      <c r="M24" s="17">
        <f t="shared" si="0"/>
        <v>1261000</v>
      </c>
      <c r="N24" s="17">
        <f t="shared" si="1"/>
        <v>0</v>
      </c>
    </row>
    <row r="25" spans="1:14">
      <c r="A25" s="8">
        <v>17</v>
      </c>
      <c r="B25" s="29" t="s">
        <v>81</v>
      </c>
      <c r="C25" s="30" t="s">
        <v>65</v>
      </c>
      <c r="D25" s="31">
        <v>1940</v>
      </c>
      <c r="E25" s="32">
        <v>43083</v>
      </c>
      <c r="F25" s="33">
        <v>0</v>
      </c>
      <c r="G25" s="33">
        <v>0</v>
      </c>
      <c r="H25" s="33">
        <v>0</v>
      </c>
      <c r="I25" s="33">
        <v>0</v>
      </c>
      <c r="J25" s="33"/>
      <c r="K25" s="17"/>
      <c r="L25" s="33">
        <v>650</v>
      </c>
      <c r="M25" s="17">
        <f t="shared" si="0"/>
        <v>1261000</v>
      </c>
      <c r="N25" s="17">
        <v>113490</v>
      </c>
    </row>
    <row r="26" spans="1:14">
      <c r="A26" s="8">
        <v>18</v>
      </c>
      <c r="B26" s="29" t="s">
        <v>82</v>
      </c>
      <c r="C26" s="30" t="s">
        <v>65</v>
      </c>
      <c r="D26" s="31">
        <v>1940</v>
      </c>
      <c r="E26" s="32">
        <v>42999</v>
      </c>
      <c r="F26" s="33">
        <v>0</v>
      </c>
      <c r="G26" s="33">
        <v>0</v>
      </c>
      <c r="H26" s="33">
        <v>0</v>
      </c>
      <c r="I26" s="33">
        <v>0</v>
      </c>
      <c r="J26" s="33"/>
      <c r="K26" s="17"/>
      <c r="L26" s="33">
        <v>650</v>
      </c>
      <c r="M26" s="17">
        <f t="shared" si="0"/>
        <v>1261000</v>
      </c>
      <c r="N26" s="17">
        <f t="shared" si="1"/>
        <v>0</v>
      </c>
    </row>
    <row r="27" spans="1:14">
      <c r="A27" s="8">
        <v>19</v>
      </c>
      <c r="B27" s="29" t="s">
        <v>83</v>
      </c>
      <c r="C27" s="30" t="s">
        <v>65</v>
      </c>
      <c r="D27" s="31">
        <v>1940</v>
      </c>
      <c r="E27" s="32">
        <v>42833</v>
      </c>
      <c r="F27" s="33">
        <v>0</v>
      </c>
      <c r="G27" s="33">
        <v>0</v>
      </c>
      <c r="H27" s="33">
        <v>0</v>
      </c>
      <c r="I27" s="33">
        <v>0</v>
      </c>
      <c r="J27" s="33"/>
      <c r="K27" s="17">
        <f t="shared" si="2"/>
        <v>0</v>
      </c>
      <c r="L27" s="33">
        <v>650</v>
      </c>
      <c r="M27" s="17">
        <f t="shared" si="0"/>
        <v>1261000</v>
      </c>
      <c r="N27" s="17">
        <f t="shared" si="1"/>
        <v>0</v>
      </c>
    </row>
    <row r="28" spans="1:14">
      <c r="A28" s="8">
        <v>20</v>
      </c>
      <c r="B28" s="29" t="s">
        <v>84</v>
      </c>
      <c r="C28" s="30" t="s">
        <v>65</v>
      </c>
      <c r="D28" s="31">
        <v>1940</v>
      </c>
      <c r="E28" s="32">
        <v>43033</v>
      </c>
      <c r="F28" s="33">
        <v>0</v>
      </c>
      <c r="G28" s="33">
        <v>0</v>
      </c>
      <c r="H28" s="33">
        <v>0</v>
      </c>
      <c r="I28" s="33">
        <v>0</v>
      </c>
      <c r="J28" s="33"/>
      <c r="K28" s="17">
        <f t="shared" si="2"/>
        <v>0</v>
      </c>
      <c r="L28" s="33">
        <v>650</v>
      </c>
      <c r="M28" s="17">
        <f t="shared" si="0"/>
        <v>1261000</v>
      </c>
      <c r="N28" s="17">
        <f t="shared" si="1"/>
        <v>0</v>
      </c>
    </row>
    <row r="29" spans="1:14">
      <c r="A29" s="8">
        <v>21</v>
      </c>
      <c r="B29" s="29" t="s">
        <v>85</v>
      </c>
      <c r="C29" s="30" t="s">
        <v>65</v>
      </c>
      <c r="D29" s="31">
        <v>1940</v>
      </c>
      <c r="E29" s="32">
        <v>43060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17">
        <f t="shared" si="2"/>
        <v>0</v>
      </c>
      <c r="L29" s="33">
        <v>650</v>
      </c>
      <c r="M29" s="17">
        <f t="shared" si="0"/>
        <v>1261000</v>
      </c>
      <c r="N29" s="17">
        <f t="shared" si="1"/>
        <v>0</v>
      </c>
    </row>
    <row r="30" spans="1:14">
      <c r="A30" s="8">
        <v>22</v>
      </c>
      <c r="B30" s="29" t="s">
        <v>86</v>
      </c>
      <c r="C30" s="30" t="s">
        <v>65</v>
      </c>
      <c r="D30" s="31">
        <v>1940</v>
      </c>
      <c r="E30" s="32">
        <v>43003</v>
      </c>
      <c r="F30" s="33">
        <v>0</v>
      </c>
      <c r="G30" s="33">
        <v>0</v>
      </c>
      <c r="H30" s="33">
        <v>0</v>
      </c>
      <c r="I30" s="33">
        <v>0</v>
      </c>
      <c r="J30" s="33"/>
      <c r="K30" s="17">
        <f t="shared" si="2"/>
        <v>0</v>
      </c>
      <c r="L30" s="33">
        <v>650</v>
      </c>
      <c r="M30" s="17">
        <f t="shared" si="0"/>
        <v>1261000</v>
      </c>
      <c r="N30" s="17">
        <f t="shared" si="1"/>
        <v>0</v>
      </c>
    </row>
    <row r="31" spans="1:14">
      <c r="A31" s="8">
        <v>23</v>
      </c>
      <c r="B31" s="29" t="s">
        <v>87</v>
      </c>
      <c r="C31" s="30" t="s">
        <v>65</v>
      </c>
      <c r="D31" s="31">
        <v>1940</v>
      </c>
      <c r="E31" s="32">
        <v>43002</v>
      </c>
      <c r="F31" s="33">
        <v>0</v>
      </c>
      <c r="G31" s="33">
        <v>0</v>
      </c>
      <c r="H31" s="33">
        <v>0</v>
      </c>
      <c r="I31" s="33">
        <v>0</v>
      </c>
      <c r="J31" s="33"/>
      <c r="K31" s="17">
        <f t="shared" si="2"/>
        <v>0</v>
      </c>
      <c r="L31" s="33">
        <v>650</v>
      </c>
      <c r="M31" s="17">
        <f t="shared" si="0"/>
        <v>1261000</v>
      </c>
      <c r="N31" s="17">
        <f t="shared" si="1"/>
        <v>0</v>
      </c>
    </row>
    <row r="32" spans="1:14">
      <c r="A32" s="8">
        <v>24</v>
      </c>
      <c r="B32" s="29" t="s">
        <v>88</v>
      </c>
      <c r="C32" s="30" t="s">
        <v>65</v>
      </c>
      <c r="D32" s="31">
        <v>1940</v>
      </c>
      <c r="E32" s="32">
        <v>43155</v>
      </c>
      <c r="F32" s="33">
        <v>0</v>
      </c>
      <c r="G32" s="33">
        <v>0</v>
      </c>
      <c r="H32" s="33">
        <v>0</v>
      </c>
      <c r="I32" s="33">
        <v>0</v>
      </c>
      <c r="J32" s="33"/>
      <c r="K32" s="17">
        <f t="shared" si="2"/>
        <v>0</v>
      </c>
      <c r="L32" s="33">
        <v>650</v>
      </c>
      <c r="M32" s="17">
        <f t="shared" si="0"/>
        <v>1261000</v>
      </c>
      <c r="N32" s="17">
        <f t="shared" si="1"/>
        <v>0</v>
      </c>
    </row>
    <row r="33" spans="1:14">
      <c r="A33" s="8">
        <v>25</v>
      </c>
      <c r="B33" s="29" t="s">
        <v>89</v>
      </c>
      <c r="C33" s="30" t="s">
        <v>65</v>
      </c>
      <c r="D33" s="31">
        <v>1940</v>
      </c>
      <c r="E33" s="32">
        <v>43152</v>
      </c>
      <c r="F33" s="33">
        <v>0</v>
      </c>
      <c r="G33" s="33">
        <v>0</v>
      </c>
      <c r="H33" s="33"/>
      <c r="I33" s="33"/>
      <c r="J33" s="33"/>
      <c r="K33" s="17">
        <f t="shared" si="2"/>
        <v>0</v>
      </c>
      <c r="L33" s="33">
        <v>650</v>
      </c>
      <c r="M33" s="17">
        <f t="shared" si="0"/>
        <v>1261000</v>
      </c>
      <c r="N33" s="17">
        <f t="shared" si="1"/>
        <v>0</v>
      </c>
    </row>
    <row r="34" spans="1:14">
      <c r="A34" s="8">
        <v>26</v>
      </c>
      <c r="B34" s="29" t="s">
        <v>90</v>
      </c>
      <c r="C34" s="30" t="s">
        <v>65</v>
      </c>
      <c r="D34" s="31">
        <v>1820</v>
      </c>
      <c r="E34" s="32">
        <v>43235</v>
      </c>
      <c r="F34" s="33">
        <v>0</v>
      </c>
      <c r="G34" s="33">
        <v>0</v>
      </c>
      <c r="H34" s="33"/>
      <c r="I34" s="33"/>
      <c r="J34" s="33"/>
      <c r="K34" s="17">
        <f t="shared" si="2"/>
        <v>0</v>
      </c>
      <c r="L34" s="33">
        <v>650</v>
      </c>
      <c r="M34" s="17">
        <f t="shared" si="0"/>
        <v>1183000</v>
      </c>
      <c r="N34" s="17">
        <f t="shared" si="1"/>
        <v>0</v>
      </c>
    </row>
    <row r="35" spans="1:14">
      <c r="A35" s="8">
        <v>27</v>
      </c>
      <c r="B35" s="29" t="s">
        <v>91</v>
      </c>
      <c r="C35" s="30" t="s">
        <v>65</v>
      </c>
      <c r="D35" s="31">
        <v>1940</v>
      </c>
      <c r="E35" s="32">
        <v>42968</v>
      </c>
      <c r="F35" s="33">
        <v>0</v>
      </c>
      <c r="G35" s="33">
        <v>0</v>
      </c>
      <c r="H35" s="33">
        <v>0</v>
      </c>
      <c r="I35" s="33">
        <v>0</v>
      </c>
      <c r="J35" s="33"/>
      <c r="K35" s="17">
        <f t="shared" si="2"/>
        <v>0</v>
      </c>
      <c r="L35" s="33">
        <v>650</v>
      </c>
      <c r="M35" s="17">
        <f t="shared" si="0"/>
        <v>1261000</v>
      </c>
      <c r="N35" s="17">
        <f t="shared" si="1"/>
        <v>0</v>
      </c>
    </row>
    <row r="36" spans="1:14">
      <c r="A36" s="8">
        <v>28</v>
      </c>
      <c r="B36" s="29" t="s">
        <v>92</v>
      </c>
      <c r="C36" s="30" t="s">
        <v>65</v>
      </c>
      <c r="D36" s="31">
        <v>1940</v>
      </c>
      <c r="E36" s="32">
        <v>43003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17">
        <f t="shared" si="2"/>
        <v>0</v>
      </c>
      <c r="L36" s="33">
        <v>650</v>
      </c>
      <c r="M36" s="17">
        <f t="shared" si="0"/>
        <v>1261000</v>
      </c>
      <c r="N36" s="17">
        <f t="shared" si="1"/>
        <v>0</v>
      </c>
    </row>
    <row r="37" spans="1:14">
      <c r="A37" s="8">
        <v>29</v>
      </c>
      <c r="B37" s="29" t="s">
        <v>93</v>
      </c>
      <c r="C37" s="30" t="s">
        <v>65</v>
      </c>
      <c r="D37" s="31">
        <v>1940</v>
      </c>
      <c r="E37" s="32">
        <v>43003</v>
      </c>
      <c r="F37" s="33">
        <v>0</v>
      </c>
      <c r="G37" s="33">
        <v>0</v>
      </c>
      <c r="H37" s="33">
        <v>0</v>
      </c>
      <c r="I37" s="33">
        <v>0</v>
      </c>
      <c r="J37" s="33"/>
      <c r="K37" s="17">
        <f t="shared" si="2"/>
        <v>0</v>
      </c>
      <c r="L37" s="33">
        <v>650</v>
      </c>
      <c r="M37" s="17">
        <f t="shared" si="0"/>
        <v>1261000</v>
      </c>
      <c r="N37" s="17">
        <f t="shared" si="1"/>
        <v>0</v>
      </c>
    </row>
    <row r="38" spans="1:14">
      <c r="A38" s="8">
        <v>30</v>
      </c>
      <c r="B38" s="29" t="s">
        <v>94</v>
      </c>
      <c r="C38" s="30" t="s">
        <v>65</v>
      </c>
      <c r="D38" s="31">
        <v>1940</v>
      </c>
      <c r="E38" s="32">
        <v>43108</v>
      </c>
      <c r="F38" s="33">
        <v>0</v>
      </c>
      <c r="G38" s="33">
        <v>0</v>
      </c>
      <c r="H38" s="33">
        <v>0</v>
      </c>
      <c r="I38" s="33">
        <v>0</v>
      </c>
      <c r="J38" s="33"/>
      <c r="K38" s="17">
        <f t="shared" si="2"/>
        <v>0</v>
      </c>
      <c r="L38" s="33">
        <v>650</v>
      </c>
      <c r="M38" s="17">
        <f t="shared" si="0"/>
        <v>1261000</v>
      </c>
      <c r="N38" s="17">
        <f t="shared" si="1"/>
        <v>0</v>
      </c>
    </row>
    <row r="39" spans="1:14">
      <c r="A39" s="8">
        <v>31</v>
      </c>
      <c r="B39" s="29" t="s">
        <v>95</v>
      </c>
      <c r="C39" s="30" t="s">
        <v>65</v>
      </c>
      <c r="D39" s="31">
        <v>1940</v>
      </c>
      <c r="E39" s="32">
        <v>42968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17">
        <f t="shared" si="2"/>
        <v>0</v>
      </c>
      <c r="L39" s="33">
        <v>650</v>
      </c>
      <c r="M39" s="17">
        <f t="shared" si="0"/>
        <v>1261000</v>
      </c>
      <c r="N39" s="17">
        <f t="shared" si="1"/>
        <v>0</v>
      </c>
    </row>
    <row r="40" spans="1:14">
      <c r="A40" s="8">
        <v>32</v>
      </c>
      <c r="B40" s="29" t="s">
        <v>96</v>
      </c>
      <c r="C40" s="30" t="s">
        <v>65</v>
      </c>
      <c r="D40" s="31">
        <v>1820</v>
      </c>
      <c r="E40" s="32">
        <v>42928</v>
      </c>
      <c r="F40" s="33">
        <v>0</v>
      </c>
      <c r="G40" s="33">
        <v>0</v>
      </c>
      <c r="H40" s="33">
        <v>0</v>
      </c>
      <c r="I40" s="33">
        <v>0</v>
      </c>
      <c r="J40" s="33">
        <v>100</v>
      </c>
      <c r="K40" s="17">
        <f t="shared" si="2"/>
        <v>10</v>
      </c>
      <c r="L40" s="33">
        <v>650</v>
      </c>
      <c r="M40" s="17">
        <f t="shared" si="0"/>
        <v>1183000</v>
      </c>
      <c r="N40" s="17">
        <f t="shared" si="1"/>
        <v>118300</v>
      </c>
    </row>
    <row r="41" spans="1:14">
      <c r="A41" s="8">
        <v>33</v>
      </c>
      <c r="B41" s="29" t="s">
        <v>97</v>
      </c>
      <c r="C41" s="30" t="s">
        <v>65</v>
      </c>
      <c r="D41" s="31">
        <v>1940</v>
      </c>
      <c r="E41" s="32">
        <v>42833</v>
      </c>
      <c r="F41" s="33">
        <v>0</v>
      </c>
      <c r="G41" s="33">
        <v>0</v>
      </c>
      <c r="H41" s="33">
        <v>0</v>
      </c>
      <c r="I41" s="33">
        <v>0</v>
      </c>
      <c r="J41" s="33">
        <v>100</v>
      </c>
      <c r="K41" s="17">
        <f t="shared" si="2"/>
        <v>10</v>
      </c>
      <c r="L41" s="33">
        <v>650</v>
      </c>
      <c r="M41" s="17">
        <f t="shared" si="0"/>
        <v>1261000</v>
      </c>
      <c r="N41" s="17">
        <f t="shared" si="1"/>
        <v>126100</v>
      </c>
    </row>
    <row r="42" spans="1:14">
      <c r="A42" s="8">
        <v>34</v>
      </c>
      <c r="B42" s="29" t="s">
        <v>98</v>
      </c>
      <c r="C42" s="30" t="s">
        <v>65</v>
      </c>
      <c r="D42" s="31">
        <v>1820</v>
      </c>
      <c r="E42" s="32">
        <v>43139</v>
      </c>
      <c r="F42" s="33">
        <v>0</v>
      </c>
      <c r="G42" s="33">
        <v>0</v>
      </c>
      <c r="H42" s="33">
        <v>0</v>
      </c>
      <c r="I42" s="33">
        <v>100</v>
      </c>
      <c r="J42" s="33"/>
      <c r="K42" s="17">
        <f t="shared" si="2"/>
        <v>20</v>
      </c>
      <c r="L42" s="33">
        <v>650</v>
      </c>
      <c r="M42" s="17">
        <f t="shared" si="0"/>
        <v>1183000</v>
      </c>
      <c r="N42" s="17">
        <f t="shared" si="1"/>
        <v>236600</v>
      </c>
    </row>
    <row r="43" spans="1:14">
      <c r="A43" s="8">
        <v>35</v>
      </c>
      <c r="B43" s="29" t="s">
        <v>99</v>
      </c>
      <c r="C43" s="30" t="s">
        <v>65</v>
      </c>
      <c r="D43" s="31">
        <v>1940</v>
      </c>
      <c r="E43" s="32">
        <v>42962</v>
      </c>
      <c r="F43" s="33">
        <v>0</v>
      </c>
      <c r="G43" s="33">
        <v>0</v>
      </c>
      <c r="H43" s="33">
        <v>0</v>
      </c>
      <c r="I43" s="33">
        <v>0</v>
      </c>
      <c r="J43" s="33"/>
      <c r="K43" s="17">
        <f t="shared" si="2"/>
        <v>0</v>
      </c>
      <c r="L43" s="33">
        <v>650</v>
      </c>
      <c r="M43" s="17">
        <f t="shared" si="0"/>
        <v>1261000</v>
      </c>
      <c r="N43" s="17">
        <f t="shared" si="1"/>
        <v>0</v>
      </c>
    </row>
    <row r="44" spans="1:14">
      <c r="A44" s="8">
        <v>36</v>
      </c>
      <c r="B44" s="29" t="s">
        <v>100</v>
      </c>
      <c r="C44" s="30" t="s">
        <v>65</v>
      </c>
      <c r="D44" s="31">
        <v>1585</v>
      </c>
      <c r="E44" s="32">
        <v>43191</v>
      </c>
      <c r="F44" s="33">
        <v>0</v>
      </c>
      <c r="G44" s="33">
        <v>0</v>
      </c>
      <c r="H44" s="33">
        <v>0</v>
      </c>
      <c r="I44" s="33">
        <v>0</v>
      </c>
      <c r="J44" s="33"/>
      <c r="K44" s="17">
        <f t="shared" si="2"/>
        <v>0</v>
      </c>
      <c r="L44" s="33">
        <v>650</v>
      </c>
      <c r="M44" s="17">
        <f t="shared" si="0"/>
        <v>1030250</v>
      </c>
      <c r="N44" s="17">
        <f t="shared" si="1"/>
        <v>0</v>
      </c>
    </row>
    <row r="45" spans="1:14">
      <c r="A45" s="8">
        <v>37</v>
      </c>
      <c r="B45" s="29" t="s">
        <v>101</v>
      </c>
      <c r="C45" s="30" t="s">
        <v>65</v>
      </c>
      <c r="D45" s="31">
        <v>1820</v>
      </c>
      <c r="E45" s="32">
        <v>43230</v>
      </c>
      <c r="F45" s="33">
        <v>0</v>
      </c>
      <c r="G45" s="33">
        <v>0</v>
      </c>
      <c r="H45" s="33">
        <v>0</v>
      </c>
      <c r="I45" s="33"/>
      <c r="J45" s="33"/>
      <c r="K45" s="17">
        <f t="shared" si="2"/>
        <v>0</v>
      </c>
      <c r="L45" s="33">
        <v>650</v>
      </c>
      <c r="M45" s="17">
        <f t="shared" si="0"/>
        <v>1183000</v>
      </c>
      <c r="N45" s="17">
        <f t="shared" si="1"/>
        <v>0</v>
      </c>
    </row>
    <row r="46" spans="1:14">
      <c r="A46" s="8">
        <v>38</v>
      </c>
      <c r="B46" s="29" t="s">
        <v>102</v>
      </c>
      <c r="C46" s="30" t="s">
        <v>65</v>
      </c>
      <c r="D46" s="31">
        <v>1820</v>
      </c>
      <c r="E46" s="32">
        <v>43230</v>
      </c>
      <c r="F46" s="33">
        <v>0</v>
      </c>
      <c r="G46" s="33">
        <v>0</v>
      </c>
      <c r="H46" s="33"/>
      <c r="I46" s="33"/>
      <c r="J46" s="33"/>
      <c r="K46" s="17">
        <f t="shared" si="2"/>
        <v>0</v>
      </c>
      <c r="L46" s="33">
        <v>650</v>
      </c>
      <c r="M46" s="17">
        <f t="shared" si="0"/>
        <v>1183000</v>
      </c>
      <c r="N46" s="17">
        <f t="shared" si="1"/>
        <v>0</v>
      </c>
    </row>
    <row r="47" spans="1:14">
      <c r="A47" s="8">
        <v>39</v>
      </c>
      <c r="B47" s="29" t="s">
        <v>103</v>
      </c>
      <c r="C47" s="30" t="s">
        <v>65</v>
      </c>
      <c r="D47" s="31">
        <v>1820</v>
      </c>
      <c r="E47" s="32">
        <v>43139</v>
      </c>
      <c r="F47" s="33">
        <v>0</v>
      </c>
      <c r="G47" s="33">
        <v>0</v>
      </c>
      <c r="H47" s="33"/>
      <c r="I47" s="33"/>
      <c r="J47" s="33"/>
      <c r="K47" s="17">
        <f t="shared" si="2"/>
        <v>0</v>
      </c>
      <c r="L47" s="33">
        <v>650</v>
      </c>
      <c r="M47" s="17">
        <f t="shared" si="0"/>
        <v>1183000</v>
      </c>
      <c r="N47" s="17">
        <f t="shared" si="1"/>
        <v>0</v>
      </c>
    </row>
    <row r="48" spans="1:14">
      <c r="A48" s="8">
        <v>40</v>
      </c>
      <c r="B48" s="29" t="s">
        <v>104</v>
      </c>
      <c r="C48" s="30" t="s">
        <v>65</v>
      </c>
      <c r="D48" s="31">
        <v>1820</v>
      </c>
      <c r="E48" s="32">
        <v>43139</v>
      </c>
      <c r="F48" s="33">
        <v>0</v>
      </c>
      <c r="G48" s="33">
        <v>0</v>
      </c>
      <c r="H48" s="33"/>
      <c r="I48" s="33"/>
      <c r="J48" s="33"/>
      <c r="K48" s="17">
        <f t="shared" si="2"/>
        <v>0</v>
      </c>
      <c r="L48" s="33">
        <v>650</v>
      </c>
      <c r="M48" s="17">
        <f t="shared" si="0"/>
        <v>1183000</v>
      </c>
      <c r="N48" s="17">
        <f t="shared" si="1"/>
        <v>0</v>
      </c>
    </row>
    <row r="49" spans="1:14">
      <c r="A49" s="8">
        <v>41</v>
      </c>
      <c r="B49" s="29" t="s">
        <v>105</v>
      </c>
      <c r="C49" s="30" t="s">
        <v>65</v>
      </c>
      <c r="D49" s="31">
        <v>1820</v>
      </c>
      <c r="E49" s="32">
        <v>43059</v>
      </c>
      <c r="F49" s="33">
        <v>0</v>
      </c>
      <c r="G49" s="33"/>
      <c r="H49" s="33"/>
      <c r="I49" s="33"/>
      <c r="J49" s="33"/>
      <c r="K49" s="17">
        <f t="shared" si="2"/>
        <v>0</v>
      </c>
      <c r="L49" s="33">
        <v>650</v>
      </c>
      <c r="M49" s="17">
        <f t="shared" si="0"/>
        <v>1183000</v>
      </c>
      <c r="N49" s="17">
        <f t="shared" si="1"/>
        <v>0</v>
      </c>
    </row>
    <row r="50" spans="1:14">
      <c r="A50" s="8">
        <v>42</v>
      </c>
      <c r="B50" s="29" t="s">
        <v>106</v>
      </c>
      <c r="C50" s="30" t="s">
        <v>65</v>
      </c>
      <c r="D50" s="31">
        <v>1820</v>
      </c>
      <c r="E50" s="32">
        <v>43108</v>
      </c>
      <c r="F50" s="33">
        <v>0</v>
      </c>
      <c r="G50" s="33">
        <v>0</v>
      </c>
      <c r="H50" s="33">
        <v>0</v>
      </c>
      <c r="I50" s="33">
        <v>0</v>
      </c>
      <c r="J50" s="33">
        <v>100</v>
      </c>
      <c r="K50" s="17">
        <f t="shared" si="2"/>
        <v>10</v>
      </c>
      <c r="L50" s="33">
        <v>650</v>
      </c>
      <c r="M50" s="17">
        <f t="shared" si="0"/>
        <v>1183000</v>
      </c>
      <c r="N50" s="17">
        <f t="shared" si="1"/>
        <v>118300</v>
      </c>
    </row>
    <row r="51" spans="1:14">
      <c r="A51" s="8">
        <v>43</v>
      </c>
      <c r="B51" s="29" t="s">
        <v>107</v>
      </c>
      <c r="C51" s="30" t="s">
        <v>65</v>
      </c>
      <c r="D51" s="31">
        <v>1820</v>
      </c>
      <c r="E51" s="32">
        <v>43108</v>
      </c>
      <c r="F51" s="33">
        <v>0</v>
      </c>
      <c r="G51" s="33">
        <v>0</v>
      </c>
      <c r="H51" s="33">
        <v>100</v>
      </c>
      <c r="I51" s="33">
        <v>100</v>
      </c>
      <c r="J51" s="33">
        <v>100</v>
      </c>
      <c r="K51" s="17">
        <f t="shared" si="2"/>
        <v>55</v>
      </c>
      <c r="L51" s="33">
        <v>650</v>
      </c>
      <c r="M51" s="17">
        <f t="shared" si="0"/>
        <v>1183000</v>
      </c>
      <c r="N51" s="17">
        <f t="shared" si="1"/>
        <v>650650</v>
      </c>
    </row>
    <row r="52" spans="1:14">
      <c r="A52" s="8">
        <v>44</v>
      </c>
      <c r="B52" s="29" t="s">
        <v>108</v>
      </c>
      <c r="C52" s="30" t="s">
        <v>65</v>
      </c>
      <c r="D52" s="31">
        <v>1820</v>
      </c>
      <c r="E52" s="32">
        <v>43108</v>
      </c>
      <c r="F52" s="33">
        <v>0</v>
      </c>
      <c r="G52" s="33">
        <v>0</v>
      </c>
      <c r="H52" s="33">
        <v>0</v>
      </c>
      <c r="I52" s="33">
        <v>0</v>
      </c>
      <c r="J52" s="33"/>
      <c r="K52" s="17">
        <f t="shared" si="2"/>
        <v>0</v>
      </c>
      <c r="L52" s="33">
        <v>650</v>
      </c>
      <c r="M52" s="17">
        <f t="shared" si="0"/>
        <v>1183000</v>
      </c>
      <c r="N52" s="17">
        <f t="shared" si="1"/>
        <v>0</v>
      </c>
    </row>
    <row r="53" spans="1:14">
      <c r="A53" s="8">
        <v>45</v>
      </c>
      <c r="B53" s="29" t="s">
        <v>90</v>
      </c>
      <c r="C53" s="30" t="s">
        <v>65</v>
      </c>
      <c r="D53" s="31">
        <v>1820</v>
      </c>
      <c r="E53" s="32">
        <v>43235</v>
      </c>
      <c r="F53" s="33">
        <v>0</v>
      </c>
      <c r="G53" s="33"/>
      <c r="H53" s="33"/>
      <c r="I53" s="33"/>
      <c r="J53" s="33"/>
      <c r="K53" s="17">
        <f t="shared" si="2"/>
        <v>0</v>
      </c>
      <c r="L53" s="33">
        <v>650</v>
      </c>
      <c r="M53" s="17">
        <f t="shared" si="0"/>
        <v>1183000</v>
      </c>
      <c r="N53" s="17">
        <f t="shared" si="1"/>
        <v>0</v>
      </c>
    </row>
    <row r="54" spans="1:14">
      <c r="A54" s="8">
        <v>46</v>
      </c>
      <c r="B54" s="29" t="s">
        <v>109</v>
      </c>
      <c r="C54" s="30" t="s">
        <v>65</v>
      </c>
      <c r="D54" s="31">
        <v>1820</v>
      </c>
      <c r="E54" s="32">
        <v>43135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17">
        <f t="shared" si="2"/>
        <v>0</v>
      </c>
      <c r="L54" s="33">
        <v>650</v>
      </c>
      <c r="M54" s="17">
        <f t="shared" si="0"/>
        <v>1183000</v>
      </c>
      <c r="N54" s="17">
        <f t="shared" si="1"/>
        <v>0</v>
      </c>
    </row>
    <row r="55" spans="1:14">
      <c r="A55" s="8">
        <v>47</v>
      </c>
      <c r="B55" s="29" t="s">
        <v>110</v>
      </c>
      <c r="C55" s="30" t="s">
        <v>65</v>
      </c>
      <c r="D55" s="31">
        <v>1820</v>
      </c>
      <c r="E55" s="32">
        <v>43136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17">
        <f t="shared" si="2"/>
        <v>0</v>
      </c>
      <c r="L55" s="33">
        <v>650</v>
      </c>
      <c r="M55" s="17">
        <f t="shared" si="0"/>
        <v>1183000</v>
      </c>
      <c r="N55" s="17">
        <f t="shared" si="1"/>
        <v>0</v>
      </c>
    </row>
    <row r="56" spans="1:14">
      <c r="A56" s="8">
        <v>48</v>
      </c>
      <c r="B56" s="29" t="s">
        <v>111</v>
      </c>
      <c r="C56" s="30" t="s">
        <v>65</v>
      </c>
      <c r="D56" s="31">
        <v>1820</v>
      </c>
      <c r="E56" s="32">
        <v>43153</v>
      </c>
      <c r="F56" s="33">
        <v>0</v>
      </c>
      <c r="G56" s="33">
        <v>0</v>
      </c>
      <c r="H56" s="33">
        <v>0</v>
      </c>
      <c r="I56" s="33">
        <v>0</v>
      </c>
      <c r="J56" s="33"/>
      <c r="K56" s="17">
        <f t="shared" si="2"/>
        <v>0</v>
      </c>
      <c r="L56" s="33">
        <v>650</v>
      </c>
      <c r="M56" s="17">
        <f t="shared" si="0"/>
        <v>1183000</v>
      </c>
      <c r="N56" s="17">
        <f t="shared" si="1"/>
        <v>0</v>
      </c>
    </row>
    <row r="57" spans="1:14">
      <c r="A57" s="8">
        <v>49</v>
      </c>
      <c r="B57" s="29" t="s">
        <v>112</v>
      </c>
      <c r="C57" s="30" t="s">
        <v>65</v>
      </c>
      <c r="D57" s="31">
        <v>1585</v>
      </c>
      <c r="E57" s="32">
        <v>43106</v>
      </c>
      <c r="F57" s="33">
        <v>0</v>
      </c>
      <c r="G57" s="33">
        <v>0</v>
      </c>
      <c r="H57" s="33">
        <v>0</v>
      </c>
      <c r="I57" s="33">
        <v>0</v>
      </c>
      <c r="J57" s="33"/>
      <c r="K57" s="17">
        <f t="shared" si="2"/>
        <v>0</v>
      </c>
      <c r="L57" s="33">
        <v>650</v>
      </c>
      <c r="M57" s="17">
        <f t="shared" si="0"/>
        <v>1030250</v>
      </c>
      <c r="N57" s="17">
        <f t="shared" si="1"/>
        <v>0</v>
      </c>
    </row>
    <row r="58" spans="1:14">
      <c r="A58" s="8">
        <v>50</v>
      </c>
      <c r="B58" s="29" t="s">
        <v>113</v>
      </c>
      <c r="C58" s="30" t="s">
        <v>65</v>
      </c>
      <c r="D58" s="31">
        <v>1820</v>
      </c>
      <c r="E58" s="32">
        <v>43152</v>
      </c>
      <c r="F58" s="33">
        <v>0</v>
      </c>
      <c r="G58" s="33">
        <v>0</v>
      </c>
      <c r="H58" s="33">
        <v>100</v>
      </c>
      <c r="I58" s="33">
        <v>100</v>
      </c>
      <c r="J58" s="33"/>
      <c r="K58" s="17">
        <f t="shared" si="2"/>
        <v>45</v>
      </c>
      <c r="L58" s="33">
        <v>650</v>
      </c>
      <c r="M58" s="17">
        <f t="shared" si="0"/>
        <v>1183000</v>
      </c>
      <c r="N58" s="17">
        <f t="shared" si="1"/>
        <v>532350</v>
      </c>
    </row>
    <row r="59" spans="1:14">
      <c r="A59" s="8">
        <v>51</v>
      </c>
      <c r="B59" s="29" t="s">
        <v>114</v>
      </c>
      <c r="C59" s="30" t="s">
        <v>65</v>
      </c>
      <c r="D59" s="31">
        <v>1820</v>
      </c>
      <c r="E59" s="32">
        <v>43152</v>
      </c>
      <c r="F59" s="33">
        <v>0</v>
      </c>
      <c r="G59" s="33">
        <v>0</v>
      </c>
      <c r="H59" s="33">
        <v>0</v>
      </c>
      <c r="I59" s="33">
        <v>0</v>
      </c>
      <c r="J59" s="33"/>
      <c r="K59" s="17">
        <f t="shared" si="2"/>
        <v>0</v>
      </c>
      <c r="L59" s="33">
        <v>650</v>
      </c>
      <c r="M59" s="17">
        <f t="shared" si="0"/>
        <v>1183000</v>
      </c>
      <c r="N59" s="17">
        <f t="shared" si="1"/>
        <v>0</v>
      </c>
    </row>
    <row r="60" spans="1:14">
      <c r="A60" s="8">
        <v>52</v>
      </c>
      <c r="B60" s="29" t="s">
        <v>115</v>
      </c>
      <c r="C60" s="30" t="s">
        <v>65</v>
      </c>
      <c r="D60" s="31">
        <v>1820</v>
      </c>
      <c r="E60" s="32">
        <v>43152</v>
      </c>
      <c r="F60" s="33">
        <v>0</v>
      </c>
      <c r="G60" s="33">
        <v>0</v>
      </c>
      <c r="H60" s="33">
        <v>0</v>
      </c>
      <c r="I60" s="33">
        <v>0</v>
      </c>
      <c r="J60" s="33"/>
      <c r="K60" s="17">
        <f t="shared" si="2"/>
        <v>0</v>
      </c>
      <c r="L60" s="33">
        <v>650</v>
      </c>
      <c r="M60" s="17">
        <f t="shared" si="0"/>
        <v>1183000</v>
      </c>
      <c r="N60" s="17">
        <f t="shared" si="1"/>
        <v>0</v>
      </c>
    </row>
    <row r="61" spans="1:14">
      <c r="A61" s="8">
        <v>53</v>
      </c>
      <c r="B61" s="29" t="s">
        <v>116</v>
      </c>
      <c r="C61" s="30" t="s">
        <v>65</v>
      </c>
      <c r="D61" s="31">
        <v>1820</v>
      </c>
      <c r="E61" s="32">
        <v>43108</v>
      </c>
      <c r="F61" s="33">
        <v>0</v>
      </c>
      <c r="G61" s="33">
        <v>0</v>
      </c>
      <c r="H61" s="33">
        <v>0</v>
      </c>
      <c r="I61" s="33">
        <v>0</v>
      </c>
      <c r="J61" s="33"/>
      <c r="K61" s="17">
        <f t="shared" si="2"/>
        <v>0</v>
      </c>
      <c r="L61" s="33">
        <v>650</v>
      </c>
      <c r="M61" s="17">
        <f t="shared" si="0"/>
        <v>1183000</v>
      </c>
      <c r="N61" s="17">
        <f t="shared" si="1"/>
        <v>0</v>
      </c>
    </row>
    <row r="62" spans="1:14">
      <c r="A62" s="8">
        <v>54</v>
      </c>
      <c r="B62" s="29" t="s">
        <v>117</v>
      </c>
      <c r="C62" s="30" t="s">
        <v>65</v>
      </c>
      <c r="D62" s="31">
        <v>1940</v>
      </c>
      <c r="E62" s="32">
        <v>43135</v>
      </c>
      <c r="F62" s="33">
        <v>0</v>
      </c>
      <c r="G62" s="33">
        <v>0</v>
      </c>
      <c r="H62" s="33">
        <v>0</v>
      </c>
      <c r="I62" s="33">
        <v>0</v>
      </c>
      <c r="J62" s="33"/>
      <c r="K62" s="17">
        <f t="shared" si="2"/>
        <v>0</v>
      </c>
      <c r="L62" s="33">
        <v>650</v>
      </c>
      <c r="M62" s="17">
        <f t="shared" si="0"/>
        <v>1261000</v>
      </c>
      <c r="N62" s="17">
        <f t="shared" si="1"/>
        <v>0</v>
      </c>
    </row>
    <row r="63" spans="1:14">
      <c r="A63" s="8">
        <v>55</v>
      </c>
      <c r="B63" s="29" t="s">
        <v>118</v>
      </c>
      <c r="C63" s="30" t="s">
        <v>65</v>
      </c>
      <c r="D63" s="31">
        <v>1820</v>
      </c>
      <c r="E63" s="32">
        <v>43153</v>
      </c>
      <c r="F63" s="33">
        <v>0</v>
      </c>
      <c r="G63" s="33">
        <v>0</v>
      </c>
      <c r="H63" s="33">
        <v>0</v>
      </c>
      <c r="I63" s="33">
        <v>0</v>
      </c>
      <c r="J63" s="33"/>
      <c r="K63" s="17">
        <f t="shared" si="2"/>
        <v>0</v>
      </c>
      <c r="L63" s="33">
        <v>650</v>
      </c>
      <c r="M63" s="17">
        <f t="shared" si="0"/>
        <v>1183000</v>
      </c>
      <c r="N63" s="17">
        <f t="shared" si="1"/>
        <v>0</v>
      </c>
    </row>
    <row r="64" spans="1:14">
      <c r="A64" s="8">
        <v>56</v>
      </c>
      <c r="B64" s="29" t="s">
        <v>119</v>
      </c>
      <c r="C64" s="30" t="s">
        <v>65</v>
      </c>
      <c r="D64" s="31">
        <v>1820</v>
      </c>
      <c r="E64" s="32">
        <v>43076</v>
      </c>
      <c r="F64" s="33">
        <v>0</v>
      </c>
      <c r="G64" s="33">
        <v>0</v>
      </c>
      <c r="H64" s="33">
        <v>0</v>
      </c>
      <c r="I64" s="33">
        <v>0</v>
      </c>
      <c r="J64" s="33"/>
      <c r="K64" s="17">
        <f t="shared" si="2"/>
        <v>0</v>
      </c>
      <c r="L64" s="33">
        <v>650</v>
      </c>
      <c r="M64" s="17">
        <f t="shared" si="0"/>
        <v>1183000</v>
      </c>
      <c r="N64" s="17">
        <f t="shared" si="1"/>
        <v>0</v>
      </c>
    </row>
    <row r="65" spans="1:14">
      <c r="A65" s="8">
        <v>57</v>
      </c>
      <c r="B65" s="29" t="s">
        <v>120</v>
      </c>
      <c r="C65" s="30" t="s">
        <v>65</v>
      </c>
      <c r="D65" s="31">
        <v>1820</v>
      </c>
      <c r="E65" s="32">
        <v>43108</v>
      </c>
      <c r="F65" s="33">
        <v>0</v>
      </c>
      <c r="G65" s="33">
        <v>0</v>
      </c>
      <c r="H65" s="33">
        <v>0</v>
      </c>
      <c r="I65" s="33">
        <v>0</v>
      </c>
      <c r="J65" s="33"/>
      <c r="K65" s="17">
        <f t="shared" si="2"/>
        <v>0</v>
      </c>
      <c r="L65" s="33">
        <v>650</v>
      </c>
      <c r="M65" s="17">
        <f t="shared" si="0"/>
        <v>1183000</v>
      </c>
      <c r="N65" s="17">
        <f t="shared" si="1"/>
        <v>0</v>
      </c>
    </row>
    <row r="66" spans="1:14">
      <c r="A66" s="8">
        <v>58</v>
      </c>
      <c r="B66" s="29" t="s">
        <v>121</v>
      </c>
      <c r="C66" s="30" t="s">
        <v>65</v>
      </c>
      <c r="D66" s="31">
        <v>1820</v>
      </c>
      <c r="E66" s="32">
        <v>43106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17">
        <f t="shared" si="2"/>
        <v>0</v>
      </c>
      <c r="L66" s="33">
        <v>650</v>
      </c>
      <c r="M66" s="17">
        <f t="shared" si="0"/>
        <v>1183000</v>
      </c>
      <c r="N66" s="17">
        <f t="shared" si="1"/>
        <v>0</v>
      </c>
    </row>
    <row r="67" spans="1:14">
      <c r="A67" s="8">
        <v>59</v>
      </c>
      <c r="B67" s="29" t="s">
        <v>122</v>
      </c>
      <c r="C67" s="30" t="s">
        <v>65</v>
      </c>
      <c r="D67" s="31">
        <v>1820</v>
      </c>
      <c r="E67" s="32">
        <v>43106</v>
      </c>
      <c r="F67" s="33">
        <v>0</v>
      </c>
      <c r="G67" s="33">
        <v>0</v>
      </c>
      <c r="H67" s="33">
        <v>0</v>
      </c>
      <c r="I67" s="33">
        <v>0</v>
      </c>
      <c r="J67" s="33"/>
      <c r="K67" s="17">
        <f t="shared" si="2"/>
        <v>0</v>
      </c>
      <c r="L67" s="33">
        <v>650</v>
      </c>
      <c r="M67" s="17">
        <f t="shared" si="0"/>
        <v>1183000</v>
      </c>
      <c r="N67" s="17">
        <f t="shared" si="1"/>
        <v>0</v>
      </c>
    </row>
    <row r="68" spans="1:14">
      <c r="A68" s="8">
        <v>60</v>
      </c>
      <c r="B68" s="29" t="s">
        <v>123</v>
      </c>
      <c r="C68" s="30" t="s">
        <v>65</v>
      </c>
      <c r="D68" s="31">
        <v>1940</v>
      </c>
      <c r="E68" s="32">
        <v>43028</v>
      </c>
      <c r="F68" s="33">
        <v>0</v>
      </c>
      <c r="G68" s="33">
        <v>0</v>
      </c>
      <c r="H68" s="33">
        <v>0</v>
      </c>
      <c r="I68" s="33">
        <v>0</v>
      </c>
      <c r="J68" s="33">
        <v>100</v>
      </c>
      <c r="K68" s="17">
        <f t="shared" si="2"/>
        <v>10</v>
      </c>
      <c r="L68" s="33">
        <v>650</v>
      </c>
      <c r="M68" s="17">
        <f t="shared" si="0"/>
        <v>1261000</v>
      </c>
      <c r="N68" s="17">
        <f t="shared" si="1"/>
        <v>126100</v>
      </c>
    </row>
    <row r="69" spans="1:14">
      <c r="A69" s="8">
        <v>61</v>
      </c>
      <c r="B69" s="29" t="s">
        <v>124</v>
      </c>
      <c r="C69" s="30" t="s">
        <v>65</v>
      </c>
      <c r="D69" s="31">
        <v>1940</v>
      </c>
      <c r="E69" s="32">
        <v>42866</v>
      </c>
      <c r="F69" s="33">
        <v>0</v>
      </c>
      <c r="G69" s="33">
        <v>0</v>
      </c>
      <c r="H69" s="33">
        <v>0</v>
      </c>
      <c r="I69" s="33">
        <v>0</v>
      </c>
      <c r="J69" s="33">
        <v>100</v>
      </c>
      <c r="K69" s="17">
        <f t="shared" si="2"/>
        <v>10</v>
      </c>
      <c r="L69" s="33">
        <v>650</v>
      </c>
      <c r="M69" s="17">
        <f t="shared" si="0"/>
        <v>1261000</v>
      </c>
      <c r="N69" s="17">
        <f t="shared" si="1"/>
        <v>126100</v>
      </c>
    </row>
    <row r="70" spans="1:14">
      <c r="A70" s="8">
        <v>62</v>
      </c>
      <c r="B70" s="29" t="s">
        <v>125</v>
      </c>
      <c r="C70" s="30" t="s">
        <v>65</v>
      </c>
      <c r="D70" s="31">
        <v>1940</v>
      </c>
      <c r="E70" s="32">
        <v>43060</v>
      </c>
      <c r="F70" s="33">
        <v>0</v>
      </c>
      <c r="G70" s="33">
        <v>0</v>
      </c>
      <c r="H70" s="33">
        <v>0</v>
      </c>
      <c r="I70" s="33">
        <v>0</v>
      </c>
      <c r="J70" s="33">
        <v>100</v>
      </c>
      <c r="K70" s="17">
        <f t="shared" si="2"/>
        <v>10</v>
      </c>
      <c r="L70" s="33">
        <v>650</v>
      </c>
      <c r="M70" s="17">
        <f t="shared" si="0"/>
        <v>1261000</v>
      </c>
      <c r="N70" s="17">
        <f t="shared" si="1"/>
        <v>126100</v>
      </c>
    </row>
    <row r="71" spans="1:14">
      <c r="A71" s="8">
        <v>63</v>
      </c>
      <c r="B71" s="29" t="s">
        <v>126</v>
      </c>
      <c r="C71" s="30" t="s">
        <v>65</v>
      </c>
      <c r="D71" s="31">
        <v>1940</v>
      </c>
      <c r="E71" s="32">
        <v>43058</v>
      </c>
      <c r="F71" s="33">
        <v>0</v>
      </c>
      <c r="G71" s="33">
        <v>0</v>
      </c>
      <c r="H71" s="33">
        <v>0</v>
      </c>
      <c r="I71" s="33">
        <v>0</v>
      </c>
      <c r="J71" s="33"/>
      <c r="K71" s="17">
        <f t="shared" si="2"/>
        <v>0</v>
      </c>
      <c r="L71" s="33">
        <v>650</v>
      </c>
      <c r="M71" s="17">
        <f t="shared" si="0"/>
        <v>1261000</v>
      </c>
      <c r="N71" s="17">
        <f t="shared" si="1"/>
        <v>0</v>
      </c>
    </row>
    <row r="72" spans="1:14">
      <c r="A72" s="8">
        <v>64</v>
      </c>
      <c r="B72" s="29" t="s">
        <v>127</v>
      </c>
      <c r="C72" s="30" t="s">
        <v>65</v>
      </c>
      <c r="D72" s="31">
        <v>1820</v>
      </c>
      <c r="E72" s="32">
        <v>42959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17">
        <f t="shared" si="2"/>
        <v>0</v>
      </c>
      <c r="L72" s="33">
        <v>650</v>
      </c>
      <c r="M72" s="17">
        <f t="shared" si="0"/>
        <v>1183000</v>
      </c>
      <c r="N72" s="17">
        <f t="shared" si="1"/>
        <v>0</v>
      </c>
    </row>
    <row r="73" spans="1:14">
      <c r="A73" s="8">
        <v>65</v>
      </c>
      <c r="B73" s="29" t="s">
        <v>128</v>
      </c>
      <c r="C73" s="30" t="s">
        <v>65</v>
      </c>
      <c r="D73" s="31">
        <v>1940</v>
      </c>
      <c r="E73" s="32">
        <v>42990</v>
      </c>
      <c r="F73" s="33">
        <v>0</v>
      </c>
      <c r="G73" s="33">
        <v>0</v>
      </c>
      <c r="H73" s="33">
        <v>0</v>
      </c>
      <c r="I73" s="33">
        <v>0</v>
      </c>
      <c r="J73" s="33"/>
      <c r="K73" s="17">
        <f t="shared" si="2"/>
        <v>0</v>
      </c>
      <c r="L73" s="33">
        <v>650</v>
      </c>
      <c r="M73" s="17">
        <f t="shared" si="0"/>
        <v>1261000</v>
      </c>
      <c r="N73" s="17">
        <f t="shared" ref="N73:N78" si="3">K73*M73/100</f>
        <v>0</v>
      </c>
    </row>
    <row r="74" spans="1:14">
      <c r="A74" s="8">
        <v>66</v>
      </c>
      <c r="B74" s="29" t="s">
        <v>129</v>
      </c>
      <c r="C74" s="30" t="s">
        <v>65</v>
      </c>
      <c r="D74" s="31">
        <v>1940</v>
      </c>
      <c r="E74" s="34">
        <v>42959</v>
      </c>
      <c r="F74" s="33">
        <v>0</v>
      </c>
      <c r="G74" s="33">
        <v>0</v>
      </c>
      <c r="H74" s="33">
        <v>0</v>
      </c>
      <c r="I74" s="33">
        <v>0</v>
      </c>
      <c r="J74" s="33">
        <v>100</v>
      </c>
      <c r="K74" s="17">
        <f t="shared" si="2"/>
        <v>10</v>
      </c>
      <c r="L74" s="33">
        <v>650</v>
      </c>
      <c r="M74" s="17">
        <f t="shared" ref="M74:M78" si="4">D74*L74</f>
        <v>1261000</v>
      </c>
      <c r="N74" s="17">
        <f t="shared" si="3"/>
        <v>126100</v>
      </c>
    </row>
    <row r="75" spans="1:14">
      <c r="A75" s="8">
        <v>67</v>
      </c>
      <c r="B75" s="29" t="s">
        <v>130</v>
      </c>
      <c r="C75" s="30" t="s">
        <v>65</v>
      </c>
      <c r="D75" s="31">
        <v>1820</v>
      </c>
      <c r="E75" s="34">
        <v>42999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17">
        <f t="shared" si="2"/>
        <v>0</v>
      </c>
      <c r="L75" s="33">
        <v>650</v>
      </c>
      <c r="M75" s="17">
        <f t="shared" si="4"/>
        <v>1183000</v>
      </c>
      <c r="N75" s="17">
        <f t="shared" si="3"/>
        <v>0</v>
      </c>
    </row>
    <row r="76" spans="1:14">
      <c r="A76" s="8">
        <v>68</v>
      </c>
      <c r="B76" s="29" t="s">
        <v>131</v>
      </c>
      <c r="C76" s="30" t="s">
        <v>65</v>
      </c>
      <c r="D76" s="31">
        <v>1820</v>
      </c>
      <c r="E76" s="34">
        <v>42998</v>
      </c>
      <c r="F76" s="33">
        <v>0</v>
      </c>
      <c r="G76" s="33">
        <v>0</v>
      </c>
      <c r="H76" s="33">
        <v>0</v>
      </c>
      <c r="I76" s="33">
        <v>0</v>
      </c>
      <c r="J76" s="33">
        <v>100</v>
      </c>
      <c r="K76" s="17">
        <f t="shared" si="2"/>
        <v>10</v>
      </c>
      <c r="L76" s="33">
        <v>650</v>
      </c>
      <c r="M76" s="17">
        <f t="shared" si="4"/>
        <v>1183000</v>
      </c>
      <c r="N76" s="17">
        <f t="shared" si="3"/>
        <v>118300</v>
      </c>
    </row>
    <row r="77" spans="1:14">
      <c r="A77" s="8">
        <v>69</v>
      </c>
      <c r="B77" s="29" t="s">
        <v>132</v>
      </c>
      <c r="C77" s="30" t="s">
        <v>65</v>
      </c>
      <c r="D77" s="31">
        <v>1820</v>
      </c>
      <c r="E77" s="34">
        <v>43208</v>
      </c>
      <c r="F77" s="33">
        <v>0</v>
      </c>
      <c r="G77" s="33">
        <v>100</v>
      </c>
      <c r="H77" s="33">
        <v>0</v>
      </c>
      <c r="I77" s="33">
        <v>0</v>
      </c>
      <c r="J77" s="33">
        <v>0</v>
      </c>
      <c r="K77" s="17"/>
      <c r="L77" s="33">
        <v>650</v>
      </c>
      <c r="M77" s="17">
        <f t="shared" si="4"/>
        <v>1183000</v>
      </c>
      <c r="N77" s="17">
        <f t="shared" si="3"/>
        <v>0</v>
      </c>
    </row>
    <row r="78" spans="1:14">
      <c r="A78" s="8">
        <v>70</v>
      </c>
      <c r="B78" s="29" t="s">
        <v>147</v>
      </c>
      <c r="C78" s="30" t="s">
        <v>65</v>
      </c>
      <c r="D78" s="31">
        <v>1820</v>
      </c>
      <c r="E78" s="34">
        <v>43574</v>
      </c>
      <c r="F78" s="33"/>
      <c r="G78" s="33"/>
      <c r="H78" s="33"/>
      <c r="I78" s="33"/>
      <c r="J78" s="33"/>
      <c r="K78" s="17">
        <f>(F$7*F78+G$7*G78+H$7*H78+I$7*I78+J$7*J78)/100</f>
        <v>0</v>
      </c>
      <c r="L78" s="33"/>
      <c r="M78" s="17">
        <f t="shared" si="4"/>
        <v>0</v>
      </c>
      <c r="N78" s="17">
        <f t="shared" si="3"/>
        <v>0</v>
      </c>
    </row>
    <row r="79" spans="1:14">
      <c r="A79" s="8">
        <v>75</v>
      </c>
      <c r="B79" s="29"/>
      <c r="C79" s="30"/>
      <c r="D79" s="31"/>
      <c r="E79" s="34"/>
      <c r="F79" s="33"/>
      <c r="G79" s="33"/>
      <c r="H79" s="33"/>
      <c r="I79" s="33"/>
      <c r="J79" s="33"/>
      <c r="K79" s="17">
        <f t="shared" ref="K79:K100" si="5">(F$7*F79+G$7*G79+H$7*H79+I$7*I79+J$7*J79)/100</f>
        <v>0</v>
      </c>
      <c r="L79" s="33"/>
      <c r="M79" s="17">
        <f t="shared" ref="M79:M100" si="6">D79*L79</f>
        <v>0</v>
      </c>
      <c r="N79" s="17">
        <f t="shared" ref="N79:N100" si="7">K79*M79/100</f>
        <v>0</v>
      </c>
    </row>
    <row r="80" spans="1:14">
      <c r="A80" s="8">
        <v>76</v>
      </c>
      <c r="B80" s="29"/>
      <c r="C80" s="30"/>
      <c r="D80" s="31"/>
      <c r="E80" s="34"/>
      <c r="F80" s="33"/>
      <c r="G80" s="33"/>
      <c r="H80" s="33"/>
      <c r="I80" s="33"/>
      <c r="J80" s="33"/>
      <c r="K80" s="17">
        <f t="shared" si="5"/>
        <v>0</v>
      </c>
      <c r="L80" s="33"/>
      <c r="M80" s="17">
        <f t="shared" si="6"/>
        <v>0</v>
      </c>
      <c r="N80" s="17">
        <f t="shared" si="7"/>
        <v>0</v>
      </c>
    </row>
    <row r="81" spans="1:14">
      <c r="A81" s="8">
        <v>77</v>
      </c>
      <c r="B81" s="29"/>
      <c r="C81" s="30"/>
      <c r="D81" s="31"/>
      <c r="E81" s="34"/>
      <c r="F81" s="33"/>
      <c r="G81" s="33"/>
      <c r="H81" s="33"/>
      <c r="I81" s="33"/>
      <c r="J81" s="33"/>
      <c r="K81" s="17">
        <f t="shared" si="5"/>
        <v>0</v>
      </c>
      <c r="L81" s="33"/>
      <c r="M81" s="17">
        <f t="shared" si="6"/>
        <v>0</v>
      </c>
      <c r="N81" s="17">
        <f t="shared" si="7"/>
        <v>0</v>
      </c>
    </row>
    <row r="82" spans="1:14">
      <c r="A82" s="20"/>
      <c r="B82" s="21"/>
      <c r="C82" s="35" t="s">
        <v>25</v>
      </c>
      <c r="D82" s="22">
        <f>SUM(D9:D81)</f>
        <v>131610</v>
      </c>
      <c r="E82" s="22"/>
      <c r="F82" s="22">
        <f>AVERAGE(F9:F81)</f>
        <v>0</v>
      </c>
      <c r="G82" s="22">
        <f t="shared" ref="G82:L82" si="8">AVERAGE(G9:G81)</f>
        <v>1.49253731343284</v>
      </c>
      <c r="H82" s="22">
        <f t="shared" si="8"/>
        <v>3.2258064516129</v>
      </c>
      <c r="I82" s="22">
        <f t="shared" si="8"/>
        <v>4.91803278688525</v>
      </c>
      <c r="J82" s="22">
        <f t="shared" si="8"/>
        <v>32.258064516129</v>
      </c>
      <c r="K82" s="22">
        <f t="shared" si="8"/>
        <v>3.08823529411765</v>
      </c>
      <c r="L82" s="22">
        <f t="shared" si="8"/>
        <v>650</v>
      </c>
      <c r="M82" s="22">
        <f>SUM(M9:M81)</f>
        <v>84363500</v>
      </c>
      <c r="N82" s="22">
        <f>SUM(N9:N81)</f>
        <v>2644590</v>
      </c>
    </row>
  </sheetData>
  <sheetProtection selectLockedCells="1"/>
  <dataValidations count="1">
    <dataValidation type="whole" operator="between" allowBlank="1" showInputMessage="1" showErrorMessage="1" sqref="F9:J78 F79:J81">
      <formula1>0</formula1>
      <formula2>100</formula2>
    </dataValidation>
  </dataValidations>
  <printOptions gridLines="1"/>
  <pageMargins left="0.27" right="0.25" top="0.75" bottom="0.75" header="0.3" footer="0.3"/>
  <pageSetup paperSize="9" scale="85" orientation="landscape"/>
  <headerFooter>
    <oddHeader>&amp;C&amp;F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view="pageBreakPreview" zoomScaleNormal="100" zoomScaleSheetLayoutView="100" workbookViewId="0">
      <selection activeCell="E5" sqref="E5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0" width="8.85714285714286" style="2" customWidth="1"/>
    <col min="11" max="12" width="11" style="2" customWidth="1"/>
    <col min="13" max="13" width="8" style="2" customWidth="1"/>
    <col min="14" max="14" width="11" style="2" customWidth="1"/>
    <col min="15" max="15" width="11" style="17" customWidth="1"/>
    <col min="16" max="16" width="10.4285714285714" style="17" customWidth="1"/>
    <col min="17" max="17" width="10.8571428571429" style="17" customWidth="1"/>
    <col min="18" max="16384" width="8" style="2"/>
  </cols>
  <sheetData>
    <row r="1" s="1" customFormat="1" spans="1:16">
      <c r="A1" s="8" t="s">
        <v>148</v>
      </c>
      <c r="P1" s="1">
        <v>0</v>
      </c>
    </row>
    <row r="2" spans="1:5">
      <c r="A2" s="8" t="s">
        <v>2</v>
      </c>
      <c r="E2" s="9" t="s">
        <v>3</v>
      </c>
    </row>
    <row r="3" spans="1:5">
      <c r="A3" s="8" t="s">
        <v>4</v>
      </c>
      <c r="E3" s="9" t="s">
        <v>5</v>
      </c>
    </row>
    <row r="4" spans="1:5">
      <c r="A4" s="8" t="s">
        <v>6</v>
      </c>
      <c r="E4" s="9" t="s">
        <v>7</v>
      </c>
    </row>
    <row r="5" spans="1:5">
      <c r="A5" s="8" t="s">
        <v>8</v>
      </c>
      <c r="C5" s="11"/>
      <c r="D5" s="11"/>
      <c r="E5" s="10">
        <v>43980</v>
      </c>
    </row>
    <row r="6" spans="1:2">
      <c r="A6" s="8" t="s">
        <v>136</v>
      </c>
      <c r="B6" s="2" t="s">
        <v>149</v>
      </c>
    </row>
    <row r="7" s="18" customFormat="1" spans="1:17">
      <c r="A7" s="20"/>
      <c r="B7" s="21"/>
      <c r="C7" s="21" t="s">
        <v>44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>
        <f>'Anx - E1 -Estimate of work done'!M6</f>
        <v>0</v>
      </c>
      <c r="O7" s="22"/>
      <c r="P7" s="22"/>
      <c r="Q7" s="22"/>
    </row>
    <row r="8" s="19" customFormat="1" ht="51" spans="1:17">
      <c r="A8" s="24" t="s">
        <v>51</v>
      </c>
      <c r="B8" s="25" t="s">
        <v>150</v>
      </c>
      <c r="C8" s="26" t="s">
        <v>53</v>
      </c>
      <c r="D8" s="27" t="s">
        <v>54</v>
      </c>
      <c r="E8" s="28" t="s">
        <v>55</v>
      </c>
      <c r="F8" s="27" t="s">
        <v>138</v>
      </c>
      <c r="G8" s="27" t="s">
        <v>139</v>
      </c>
      <c r="H8" s="27" t="s">
        <v>140</v>
      </c>
      <c r="I8" s="27" t="s">
        <v>141</v>
      </c>
      <c r="J8" s="27" t="s">
        <v>142</v>
      </c>
      <c r="K8" s="27" t="s">
        <v>143</v>
      </c>
      <c r="L8" s="27" t="s">
        <v>144</v>
      </c>
      <c r="M8" s="27" t="s">
        <v>151</v>
      </c>
      <c r="N8" s="27" t="s">
        <v>145</v>
      </c>
      <c r="O8" s="27" t="s">
        <v>146</v>
      </c>
      <c r="P8" s="27" t="s">
        <v>152</v>
      </c>
      <c r="Q8" s="27" t="s">
        <v>153</v>
      </c>
    </row>
    <row r="9" spans="1:17">
      <c r="A9" s="8">
        <v>1</v>
      </c>
      <c r="B9" s="29" t="s">
        <v>64</v>
      </c>
      <c r="C9" s="30" t="s">
        <v>65</v>
      </c>
      <c r="D9" s="31">
        <v>1940</v>
      </c>
      <c r="E9" s="32">
        <v>43116</v>
      </c>
      <c r="F9" s="33">
        <v>1</v>
      </c>
      <c r="G9" s="33">
        <v>1</v>
      </c>
      <c r="H9" s="33">
        <v>1</v>
      </c>
      <c r="I9" s="33">
        <v>1</v>
      </c>
      <c r="J9" s="33">
        <v>0</v>
      </c>
      <c r="K9" s="17">
        <f>(F$7*F9+G$7*G9+H$7*H9+I$7*I9+J$7*J9)</f>
        <v>90</v>
      </c>
      <c r="L9" s="33">
        <v>650</v>
      </c>
      <c r="M9" s="33">
        <v>18</v>
      </c>
      <c r="N9" s="17">
        <f>D9*L9*(1+M9/100)</f>
        <v>1487980</v>
      </c>
      <c r="O9" s="17">
        <f>K9*N9/100</f>
        <v>1339182</v>
      </c>
      <c r="P9" s="33"/>
      <c r="Q9" s="17">
        <f>P9*K9/100</f>
        <v>0</v>
      </c>
    </row>
    <row r="10" spans="1:17">
      <c r="A10" s="8">
        <v>2</v>
      </c>
      <c r="B10" s="29" t="s">
        <v>66</v>
      </c>
      <c r="C10" s="30" t="s">
        <v>65</v>
      </c>
      <c r="D10" s="31">
        <v>1940</v>
      </c>
      <c r="E10" s="32">
        <v>43220</v>
      </c>
      <c r="F10" s="33">
        <v>1</v>
      </c>
      <c r="G10" s="33">
        <v>1</v>
      </c>
      <c r="H10" s="33">
        <v>1</v>
      </c>
      <c r="I10" s="33">
        <v>1</v>
      </c>
      <c r="J10" s="33">
        <v>0</v>
      </c>
      <c r="K10" s="17">
        <f t="shared" ref="K10:K73" si="0">(F$7*F10+G$7*G10+H$7*H10+I$7*I10+J$7*J10)</f>
        <v>90</v>
      </c>
      <c r="L10" s="33">
        <v>650</v>
      </c>
      <c r="M10" s="33">
        <v>18</v>
      </c>
      <c r="N10" s="17">
        <f t="shared" ref="N10:N73" si="1">D10*L10*(1+M10/100)</f>
        <v>1487980</v>
      </c>
      <c r="O10" s="17">
        <f t="shared" ref="O10:O73" si="2">K10*N10/100</f>
        <v>1339182</v>
      </c>
      <c r="P10" s="33"/>
      <c r="Q10" s="17">
        <f t="shared" ref="Q10:Q73" si="3">P10*K10/100</f>
        <v>0</v>
      </c>
    </row>
    <row r="11" spans="1:17">
      <c r="A11" s="8">
        <v>3</v>
      </c>
      <c r="B11" s="29" t="s">
        <v>67</v>
      </c>
      <c r="C11" s="30" t="s">
        <v>65</v>
      </c>
      <c r="D11" s="31">
        <v>1940</v>
      </c>
      <c r="E11" s="32">
        <v>43224</v>
      </c>
      <c r="F11" s="33">
        <v>1</v>
      </c>
      <c r="G11" s="33">
        <v>0</v>
      </c>
      <c r="H11" s="33">
        <v>0</v>
      </c>
      <c r="I11" s="33">
        <v>0</v>
      </c>
      <c r="J11" s="33">
        <v>0</v>
      </c>
      <c r="K11" s="17">
        <f t="shared" si="0"/>
        <v>20</v>
      </c>
      <c r="L11" s="33">
        <v>650</v>
      </c>
      <c r="M11" s="33">
        <v>18</v>
      </c>
      <c r="N11" s="17">
        <f t="shared" si="1"/>
        <v>1487980</v>
      </c>
      <c r="O11" s="17">
        <f t="shared" si="2"/>
        <v>297596</v>
      </c>
      <c r="P11" s="33"/>
      <c r="Q11" s="17">
        <f t="shared" si="3"/>
        <v>0</v>
      </c>
    </row>
    <row r="12" spans="1:17">
      <c r="A12" s="8">
        <v>4</v>
      </c>
      <c r="B12" s="29" t="s">
        <v>68</v>
      </c>
      <c r="C12" s="30" t="s">
        <v>65</v>
      </c>
      <c r="D12" s="31">
        <v>1940</v>
      </c>
      <c r="E12" s="32">
        <v>43474</v>
      </c>
      <c r="F12" s="33">
        <v>1</v>
      </c>
      <c r="G12" s="33">
        <v>1</v>
      </c>
      <c r="H12" s="33">
        <v>1</v>
      </c>
      <c r="I12" s="33">
        <v>1</v>
      </c>
      <c r="J12" s="33">
        <v>0</v>
      </c>
      <c r="K12" s="17">
        <f t="shared" si="0"/>
        <v>90</v>
      </c>
      <c r="L12" s="33">
        <v>650</v>
      </c>
      <c r="M12" s="33">
        <v>18</v>
      </c>
      <c r="N12" s="17">
        <f t="shared" si="1"/>
        <v>1487980</v>
      </c>
      <c r="O12" s="17">
        <f t="shared" si="2"/>
        <v>1339182</v>
      </c>
      <c r="P12" s="33"/>
      <c r="Q12" s="17">
        <f t="shared" si="3"/>
        <v>0</v>
      </c>
    </row>
    <row r="13" spans="1:17">
      <c r="A13" s="8">
        <v>5</v>
      </c>
      <c r="B13" s="29" t="s">
        <v>69</v>
      </c>
      <c r="C13" s="30" t="s">
        <v>65</v>
      </c>
      <c r="D13" s="31">
        <v>1940</v>
      </c>
      <c r="E13" s="34">
        <v>43109</v>
      </c>
      <c r="F13" s="33">
        <v>1</v>
      </c>
      <c r="G13" s="33">
        <v>1</v>
      </c>
      <c r="H13" s="33">
        <v>0</v>
      </c>
      <c r="I13" s="33">
        <v>0</v>
      </c>
      <c r="J13" s="33">
        <v>0</v>
      </c>
      <c r="K13" s="17">
        <f t="shared" si="0"/>
        <v>45</v>
      </c>
      <c r="L13" s="33">
        <v>650</v>
      </c>
      <c r="M13" s="33">
        <v>18</v>
      </c>
      <c r="N13" s="17">
        <f t="shared" si="1"/>
        <v>1487980</v>
      </c>
      <c r="O13" s="17">
        <f t="shared" si="2"/>
        <v>669591</v>
      </c>
      <c r="P13" s="33"/>
      <c r="Q13" s="17">
        <f t="shared" si="3"/>
        <v>0</v>
      </c>
    </row>
    <row r="14" spans="1:17">
      <c r="A14" s="8">
        <v>6</v>
      </c>
      <c r="B14" s="29" t="s">
        <v>70</v>
      </c>
      <c r="C14" s="30" t="s">
        <v>65</v>
      </c>
      <c r="D14" s="31">
        <v>1940</v>
      </c>
      <c r="E14" s="32">
        <v>43113</v>
      </c>
      <c r="F14" s="33">
        <v>1</v>
      </c>
      <c r="G14" s="33">
        <v>1</v>
      </c>
      <c r="H14" s="33">
        <v>1</v>
      </c>
      <c r="I14" s="33">
        <v>1</v>
      </c>
      <c r="J14" s="33">
        <v>0</v>
      </c>
      <c r="K14" s="17">
        <f t="shared" si="0"/>
        <v>90</v>
      </c>
      <c r="L14" s="33">
        <v>650</v>
      </c>
      <c r="M14" s="33">
        <v>18</v>
      </c>
      <c r="N14" s="17">
        <f t="shared" si="1"/>
        <v>1487980</v>
      </c>
      <c r="O14" s="17">
        <f t="shared" si="2"/>
        <v>1339182</v>
      </c>
      <c r="P14" s="33"/>
      <c r="Q14" s="17">
        <f t="shared" si="3"/>
        <v>0</v>
      </c>
    </row>
    <row r="15" spans="1:17">
      <c r="A15" s="8">
        <v>7</v>
      </c>
      <c r="B15" s="29" t="s">
        <v>71</v>
      </c>
      <c r="C15" s="30" t="s">
        <v>65</v>
      </c>
      <c r="D15" s="31">
        <v>1940</v>
      </c>
      <c r="E15" s="32">
        <v>43230</v>
      </c>
      <c r="F15" s="33">
        <v>1</v>
      </c>
      <c r="G15" s="33">
        <v>1</v>
      </c>
      <c r="H15" s="33">
        <v>1</v>
      </c>
      <c r="I15" s="33">
        <v>1</v>
      </c>
      <c r="J15" s="33">
        <v>0</v>
      </c>
      <c r="K15" s="17">
        <f t="shared" si="0"/>
        <v>90</v>
      </c>
      <c r="L15" s="33">
        <v>650</v>
      </c>
      <c r="M15" s="33">
        <v>18</v>
      </c>
      <c r="N15" s="17">
        <f t="shared" si="1"/>
        <v>1487980</v>
      </c>
      <c r="O15" s="17">
        <f t="shared" si="2"/>
        <v>1339182</v>
      </c>
      <c r="P15" s="33"/>
      <c r="Q15" s="17">
        <f t="shared" si="3"/>
        <v>0</v>
      </c>
    </row>
    <row r="16" spans="1:17">
      <c r="A16" s="8">
        <v>8</v>
      </c>
      <c r="B16" s="29" t="s">
        <v>72</v>
      </c>
      <c r="C16" s="30" t="s">
        <v>65</v>
      </c>
      <c r="D16" s="31">
        <v>1940</v>
      </c>
      <c r="E16" s="32">
        <v>43164</v>
      </c>
      <c r="F16" s="33">
        <v>1</v>
      </c>
      <c r="G16" s="33">
        <v>1</v>
      </c>
      <c r="H16" s="33">
        <v>1</v>
      </c>
      <c r="I16" s="33">
        <v>1</v>
      </c>
      <c r="J16" s="33">
        <v>0</v>
      </c>
      <c r="K16" s="17">
        <f t="shared" si="0"/>
        <v>90</v>
      </c>
      <c r="L16" s="33">
        <v>650</v>
      </c>
      <c r="M16" s="33">
        <v>18</v>
      </c>
      <c r="N16" s="17">
        <f t="shared" si="1"/>
        <v>1487980</v>
      </c>
      <c r="O16" s="17">
        <f t="shared" si="2"/>
        <v>1339182</v>
      </c>
      <c r="P16" s="33"/>
      <c r="Q16" s="17">
        <f t="shared" si="3"/>
        <v>0</v>
      </c>
    </row>
    <row r="17" spans="1:17">
      <c r="A17" s="8">
        <v>9</v>
      </c>
      <c r="B17" s="29" t="s">
        <v>73</v>
      </c>
      <c r="C17" s="30" t="s">
        <v>65</v>
      </c>
      <c r="D17" s="31">
        <v>1940</v>
      </c>
      <c r="E17" s="32">
        <v>43107</v>
      </c>
      <c r="F17" s="33">
        <v>1</v>
      </c>
      <c r="G17" s="33">
        <v>1</v>
      </c>
      <c r="H17" s="33">
        <v>1</v>
      </c>
      <c r="I17" s="33">
        <v>1</v>
      </c>
      <c r="J17" s="33">
        <v>0</v>
      </c>
      <c r="K17" s="17">
        <f t="shared" si="0"/>
        <v>90</v>
      </c>
      <c r="L17" s="33">
        <v>650</v>
      </c>
      <c r="M17" s="33">
        <v>18</v>
      </c>
      <c r="N17" s="17">
        <f t="shared" si="1"/>
        <v>1487980</v>
      </c>
      <c r="O17" s="17">
        <f t="shared" si="2"/>
        <v>1339182</v>
      </c>
      <c r="P17" s="33"/>
      <c r="Q17" s="17">
        <f t="shared" si="3"/>
        <v>0</v>
      </c>
    </row>
    <row r="18" spans="1:17">
      <c r="A18" s="8">
        <v>10</v>
      </c>
      <c r="B18" s="29" t="s">
        <v>74</v>
      </c>
      <c r="C18" s="30" t="s">
        <v>65</v>
      </c>
      <c r="D18" s="31">
        <v>1940</v>
      </c>
      <c r="E18" s="32">
        <v>43033</v>
      </c>
      <c r="F18" s="33">
        <v>1</v>
      </c>
      <c r="G18" s="33">
        <v>1</v>
      </c>
      <c r="H18" s="33">
        <v>1</v>
      </c>
      <c r="I18" s="33">
        <v>1</v>
      </c>
      <c r="J18" s="33">
        <v>1</v>
      </c>
      <c r="K18" s="17">
        <f t="shared" si="0"/>
        <v>100</v>
      </c>
      <c r="L18" s="33">
        <v>650</v>
      </c>
      <c r="M18" s="33">
        <v>18</v>
      </c>
      <c r="N18" s="17">
        <f t="shared" si="1"/>
        <v>1487980</v>
      </c>
      <c r="O18" s="17">
        <f t="shared" si="2"/>
        <v>1487980</v>
      </c>
      <c r="P18" s="33"/>
      <c r="Q18" s="17">
        <f t="shared" si="3"/>
        <v>0</v>
      </c>
    </row>
    <row r="19" spans="1:17">
      <c r="A19" s="8">
        <v>11</v>
      </c>
      <c r="B19" s="29" t="s">
        <v>75</v>
      </c>
      <c r="C19" s="30" t="s">
        <v>65</v>
      </c>
      <c r="D19" s="31">
        <v>1940</v>
      </c>
      <c r="E19" s="32">
        <v>43087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17">
        <f t="shared" si="0"/>
        <v>100</v>
      </c>
      <c r="L19" s="33">
        <v>650</v>
      </c>
      <c r="M19" s="33">
        <v>18</v>
      </c>
      <c r="N19" s="17">
        <f t="shared" si="1"/>
        <v>1487980</v>
      </c>
      <c r="O19" s="17">
        <f t="shared" si="2"/>
        <v>1487980</v>
      </c>
      <c r="P19" s="33"/>
      <c r="Q19" s="17">
        <f t="shared" si="3"/>
        <v>0</v>
      </c>
    </row>
    <row r="20" spans="1:17">
      <c r="A20" s="8">
        <v>12</v>
      </c>
      <c r="B20" s="29" t="s">
        <v>76</v>
      </c>
      <c r="C20" s="30" t="s">
        <v>65</v>
      </c>
      <c r="D20" s="31">
        <v>1940</v>
      </c>
      <c r="E20" s="32">
        <v>43059</v>
      </c>
      <c r="F20" s="33">
        <v>1</v>
      </c>
      <c r="G20" s="33">
        <v>1</v>
      </c>
      <c r="H20" s="33">
        <v>1</v>
      </c>
      <c r="I20" s="33">
        <v>1</v>
      </c>
      <c r="J20" s="33">
        <v>0</v>
      </c>
      <c r="K20" s="17">
        <f t="shared" si="0"/>
        <v>90</v>
      </c>
      <c r="L20" s="33">
        <v>650</v>
      </c>
      <c r="M20" s="33">
        <v>18</v>
      </c>
      <c r="N20" s="17">
        <f t="shared" si="1"/>
        <v>1487980</v>
      </c>
      <c r="O20" s="17">
        <f t="shared" si="2"/>
        <v>1339182</v>
      </c>
      <c r="P20" s="33"/>
      <c r="Q20" s="17">
        <f t="shared" si="3"/>
        <v>0</v>
      </c>
    </row>
    <row r="21" spans="1:17">
      <c r="A21" s="8">
        <v>13</v>
      </c>
      <c r="B21" s="29" t="s">
        <v>77</v>
      </c>
      <c r="C21" s="30" t="s">
        <v>65</v>
      </c>
      <c r="D21" s="31">
        <v>1940</v>
      </c>
      <c r="E21" s="32">
        <v>43059</v>
      </c>
      <c r="F21" s="33">
        <v>1</v>
      </c>
      <c r="G21" s="33">
        <v>1</v>
      </c>
      <c r="H21" s="33">
        <v>1</v>
      </c>
      <c r="I21" s="33">
        <v>1</v>
      </c>
      <c r="J21" s="33">
        <v>0</v>
      </c>
      <c r="K21" s="17">
        <f t="shared" si="0"/>
        <v>90</v>
      </c>
      <c r="L21" s="33">
        <v>650</v>
      </c>
      <c r="M21" s="33">
        <v>18</v>
      </c>
      <c r="N21" s="17">
        <f t="shared" si="1"/>
        <v>1487980</v>
      </c>
      <c r="O21" s="17">
        <f t="shared" si="2"/>
        <v>1339182</v>
      </c>
      <c r="P21" s="33"/>
      <c r="Q21" s="17">
        <f t="shared" si="3"/>
        <v>0</v>
      </c>
    </row>
    <row r="22" spans="1:17">
      <c r="A22" s="8">
        <v>14</v>
      </c>
      <c r="B22" s="29" t="s">
        <v>78</v>
      </c>
      <c r="C22" s="30" t="s">
        <v>65</v>
      </c>
      <c r="D22" s="31">
        <v>1940</v>
      </c>
      <c r="E22" s="32">
        <v>43157</v>
      </c>
      <c r="F22" s="33">
        <v>1</v>
      </c>
      <c r="G22" s="33">
        <v>1</v>
      </c>
      <c r="H22" s="33">
        <v>1</v>
      </c>
      <c r="I22" s="33">
        <v>1</v>
      </c>
      <c r="J22" s="33">
        <v>0</v>
      </c>
      <c r="K22" s="17">
        <f t="shared" si="0"/>
        <v>90</v>
      </c>
      <c r="L22" s="33">
        <v>650</v>
      </c>
      <c r="M22" s="33">
        <v>18</v>
      </c>
      <c r="N22" s="17">
        <f t="shared" si="1"/>
        <v>1487980</v>
      </c>
      <c r="O22" s="17">
        <f t="shared" si="2"/>
        <v>1339182</v>
      </c>
      <c r="P22" s="33"/>
      <c r="Q22" s="17">
        <f t="shared" si="3"/>
        <v>0</v>
      </c>
    </row>
    <row r="23" spans="1:17">
      <c r="A23" s="8">
        <v>15</v>
      </c>
      <c r="B23" s="29" t="s">
        <v>79</v>
      </c>
      <c r="C23" s="30" t="s">
        <v>65</v>
      </c>
      <c r="D23" s="31">
        <v>1940</v>
      </c>
      <c r="E23" s="32">
        <v>43221</v>
      </c>
      <c r="F23" s="33">
        <v>1</v>
      </c>
      <c r="G23" s="33">
        <v>1</v>
      </c>
      <c r="H23" s="33">
        <v>1</v>
      </c>
      <c r="I23" s="33">
        <v>1</v>
      </c>
      <c r="J23" s="33">
        <v>0</v>
      </c>
      <c r="K23" s="17">
        <f t="shared" si="0"/>
        <v>90</v>
      </c>
      <c r="L23" s="33">
        <v>650</v>
      </c>
      <c r="M23" s="33">
        <v>18</v>
      </c>
      <c r="N23" s="17">
        <f t="shared" si="1"/>
        <v>1487980</v>
      </c>
      <c r="O23" s="17">
        <f t="shared" si="2"/>
        <v>1339182</v>
      </c>
      <c r="P23" s="33"/>
      <c r="Q23" s="17">
        <f t="shared" si="3"/>
        <v>0</v>
      </c>
    </row>
    <row r="24" spans="1:17">
      <c r="A24" s="8">
        <v>16</v>
      </c>
      <c r="B24" s="29" t="s">
        <v>80</v>
      </c>
      <c r="C24" s="30" t="s">
        <v>65</v>
      </c>
      <c r="D24" s="31">
        <v>1940</v>
      </c>
      <c r="E24" s="32">
        <v>43108</v>
      </c>
      <c r="F24" s="33">
        <v>1</v>
      </c>
      <c r="G24" s="33">
        <v>1</v>
      </c>
      <c r="H24" s="33">
        <v>1</v>
      </c>
      <c r="I24" s="33">
        <v>1</v>
      </c>
      <c r="J24" s="33">
        <v>0</v>
      </c>
      <c r="K24" s="17">
        <f t="shared" si="0"/>
        <v>90</v>
      </c>
      <c r="L24" s="33">
        <v>650</v>
      </c>
      <c r="M24" s="33">
        <v>18</v>
      </c>
      <c r="N24" s="17">
        <f t="shared" si="1"/>
        <v>1487980</v>
      </c>
      <c r="O24" s="17">
        <f t="shared" si="2"/>
        <v>1339182</v>
      </c>
      <c r="P24" s="33"/>
      <c r="Q24" s="17">
        <f t="shared" si="3"/>
        <v>0</v>
      </c>
    </row>
    <row r="25" spans="1:17">
      <c r="A25" s="8">
        <v>17</v>
      </c>
      <c r="B25" s="29" t="s">
        <v>81</v>
      </c>
      <c r="C25" s="30" t="s">
        <v>65</v>
      </c>
      <c r="D25" s="31">
        <v>1940</v>
      </c>
      <c r="E25" s="32">
        <v>43083</v>
      </c>
      <c r="F25" s="33">
        <v>1</v>
      </c>
      <c r="G25" s="33">
        <v>1</v>
      </c>
      <c r="H25" s="33">
        <v>1</v>
      </c>
      <c r="I25" s="33">
        <v>0</v>
      </c>
      <c r="J25" s="33">
        <v>0</v>
      </c>
      <c r="K25" s="17">
        <f t="shared" si="0"/>
        <v>70</v>
      </c>
      <c r="L25" s="33">
        <v>650</v>
      </c>
      <c r="M25" s="33">
        <v>18</v>
      </c>
      <c r="N25" s="17">
        <f t="shared" si="1"/>
        <v>1487980</v>
      </c>
      <c r="O25" s="17">
        <f t="shared" si="2"/>
        <v>1041586</v>
      </c>
      <c r="P25" s="33"/>
      <c r="Q25" s="17">
        <f t="shared" si="3"/>
        <v>0</v>
      </c>
    </row>
    <row r="26" spans="1:17">
      <c r="A26" s="8">
        <v>18</v>
      </c>
      <c r="B26" s="29" t="s">
        <v>82</v>
      </c>
      <c r="C26" s="30" t="s">
        <v>65</v>
      </c>
      <c r="D26" s="31">
        <v>1940</v>
      </c>
      <c r="E26" s="32">
        <v>42999</v>
      </c>
      <c r="F26" s="33">
        <v>1</v>
      </c>
      <c r="G26" s="33">
        <v>1</v>
      </c>
      <c r="H26" s="33">
        <v>1</v>
      </c>
      <c r="I26" s="33">
        <v>1</v>
      </c>
      <c r="J26" s="33">
        <v>0</v>
      </c>
      <c r="K26" s="17">
        <f t="shared" si="0"/>
        <v>90</v>
      </c>
      <c r="L26" s="33">
        <v>650</v>
      </c>
      <c r="M26" s="33">
        <v>18</v>
      </c>
      <c r="N26" s="17">
        <f t="shared" si="1"/>
        <v>1487980</v>
      </c>
      <c r="O26" s="17">
        <f t="shared" si="2"/>
        <v>1339182</v>
      </c>
      <c r="P26" s="33"/>
      <c r="Q26" s="17">
        <f t="shared" si="3"/>
        <v>0</v>
      </c>
    </row>
    <row r="27" spans="1:17">
      <c r="A27" s="8">
        <v>19</v>
      </c>
      <c r="B27" s="29" t="s">
        <v>83</v>
      </c>
      <c r="C27" s="30" t="s">
        <v>65</v>
      </c>
      <c r="D27" s="31">
        <v>1940</v>
      </c>
      <c r="E27" s="32">
        <v>42833</v>
      </c>
      <c r="F27" s="33">
        <v>1</v>
      </c>
      <c r="G27" s="33">
        <v>1</v>
      </c>
      <c r="H27" s="33">
        <v>1</v>
      </c>
      <c r="I27" s="33">
        <v>1</v>
      </c>
      <c r="J27" s="33">
        <v>1</v>
      </c>
      <c r="K27" s="17">
        <f t="shared" si="0"/>
        <v>100</v>
      </c>
      <c r="L27" s="33">
        <v>650</v>
      </c>
      <c r="M27" s="33">
        <v>18</v>
      </c>
      <c r="N27" s="17">
        <f t="shared" si="1"/>
        <v>1487980</v>
      </c>
      <c r="O27" s="17">
        <f t="shared" si="2"/>
        <v>1487980</v>
      </c>
      <c r="P27" s="33"/>
      <c r="Q27" s="17">
        <f t="shared" si="3"/>
        <v>0</v>
      </c>
    </row>
    <row r="28" spans="1:17">
      <c r="A28" s="8">
        <v>20</v>
      </c>
      <c r="B28" s="29" t="s">
        <v>84</v>
      </c>
      <c r="C28" s="30" t="s">
        <v>65</v>
      </c>
      <c r="D28" s="31">
        <v>1940</v>
      </c>
      <c r="E28" s="32">
        <v>43033</v>
      </c>
      <c r="F28" s="33">
        <v>1</v>
      </c>
      <c r="G28" s="33">
        <v>1</v>
      </c>
      <c r="H28" s="33">
        <v>1</v>
      </c>
      <c r="I28" s="33">
        <v>1</v>
      </c>
      <c r="J28" s="33">
        <v>1</v>
      </c>
      <c r="K28" s="17">
        <f t="shared" si="0"/>
        <v>100</v>
      </c>
      <c r="L28" s="33">
        <v>650</v>
      </c>
      <c r="M28" s="33">
        <v>18</v>
      </c>
      <c r="N28" s="17">
        <f t="shared" si="1"/>
        <v>1487980</v>
      </c>
      <c r="O28" s="17">
        <f t="shared" si="2"/>
        <v>1487980</v>
      </c>
      <c r="P28" s="33"/>
      <c r="Q28" s="17">
        <f t="shared" si="3"/>
        <v>0</v>
      </c>
    </row>
    <row r="29" spans="1:17">
      <c r="A29" s="8">
        <v>21</v>
      </c>
      <c r="B29" s="29" t="s">
        <v>85</v>
      </c>
      <c r="C29" s="30" t="s">
        <v>65</v>
      </c>
      <c r="D29" s="31">
        <v>1940</v>
      </c>
      <c r="E29" s="32">
        <v>43060</v>
      </c>
      <c r="F29" s="33">
        <v>1</v>
      </c>
      <c r="G29" s="33">
        <v>0</v>
      </c>
      <c r="H29" s="33">
        <v>0</v>
      </c>
      <c r="I29" s="33">
        <v>0</v>
      </c>
      <c r="J29" s="33">
        <v>0</v>
      </c>
      <c r="K29" s="17">
        <f t="shared" si="0"/>
        <v>20</v>
      </c>
      <c r="L29" s="33">
        <v>650</v>
      </c>
      <c r="M29" s="33">
        <v>18</v>
      </c>
      <c r="N29" s="17">
        <f t="shared" si="1"/>
        <v>1487980</v>
      </c>
      <c r="O29" s="17">
        <f t="shared" si="2"/>
        <v>297596</v>
      </c>
      <c r="P29" s="33"/>
      <c r="Q29" s="17">
        <f t="shared" si="3"/>
        <v>0</v>
      </c>
    </row>
    <row r="30" spans="1:17">
      <c r="A30" s="8">
        <v>22</v>
      </c>
      <c r="B30" s="29" t="s">
        <v>86</v>
      </c>
      <c r="C30" s="30" t="s">
        <v>65</v>
      </c>
      <c r="D30" s="31">
        <v>1940</v>
      </c>
      <c r="E30" s="32">
        <v>43003</v>
      </c>
      <c r="F30" s="33">
        <v>1</v>
      </c>
      <c r="G30" s="33">
        <v>1</v>
      </c>
      <c r="H30" s="33">
        <v>1</v>
      </c>
      <c r="I30" s="33">
        <v>1</v>
      </c>
      <c r="J30" s="33">
        <v>0</v>
      </c>
      <c r="K30" s="17">
        <f t="shared" si="0"/>
        <v>90</v>
      </c>
      <c r="L30" s="33">
        <v>650</v>
      </c>
      <c r="M30" s="33">
        <v>18</v>
      </c>
      <c r="N30" s="17">
        <f t="shared" si="1"/>
        <v>1487980</v>
      </c>
      <c r="O30" s="17">
        <f t="shared" si="2"/>
        <v>1339182</v>
      </c>
      <c r="P30" s="33"/>
      <c r="Q30" s="17">
        <f t="shared" si="3"/>
        <v>0</v>
      </c>
    </row>
    <row r="31" spans="1:17">
      <c r="A31" s="8">
        <v>23</v>
      </c>
      <c r="B31" s="29" t="s">
        <v>87</v>
      </c>
      <c r="C31" s="30" t="s">
        <v>65</v>
      </c>
      <c r="D31" s="31">
        <v>1940</v>
      </c>
      <c r="E31" s="32">
        <v>43002</v>
      </c>
      <c r="F31" s="33">
        <v>1</v>
      </c>
      <c r="G31" s="33">
        <v>1</v>
      </c>
      <c r="H31" s="33">
        <v>1</v>
      </c>
      <c r="I31" s="33">
        <v>1</v>
      </c>
      <c r="J31" s="33">
        <v>1</v>
      </c>
      <c r="K31" s="17">
        <f t="shared" si="0"/>
        <v>100</v>
      </c>
      <c r="L31" s="33">
        <v>650</v>
      </c>
      <c r="M31" s="33">
        <v>18</v>
      </c>
      <c r="N31" s="17">
        <f t="shared" si="1"/>
        <v>1487980</v>
      </c>
      <c r="O31" s="17">
        <f t="shared" si="2"/>
        <v>1487980</v>
      </c>
      <c r="P31" s="33"/>
      <c r="Q31" s="17">
        <f t="shared" si="3"/>
        <v>0</v>
      </c>
    </row>
    <row r="32" spans="1:17">
      <c r="A32" s="8">
        <v>24</v>
      </c>
      <c r="B32" s="29" t="s">
        <v>88</v>
      </c>
      <c r="C32" s="30" t="s">
        <v>65</v>
      </c>
      <c r="D32" s="31">
        <v>1940</v>
      </c>
      <c r="E32" s="32">
        <v>43155</v>
      </c>
      <c r="F32" s="33">
        <v>1</v>
      </c>
      <c r="G32" s="33">
        <v>1</v>
      </c>
      <c r="H32" s="33">
        <v>1</v>
      </c>
      <c r="I32" s="33">
        <v>1</v>
      </c>
      <c r="J32" s="33">
        <v>0</v>
      </c>
      <c r="K32" s="17">
        <f t="shared" si="0"/>
        <v>90</v>
      </c>
      <c r="L32" s="33">
        <v>650</v>
      </c>
      <c r="M32" s="33">
        <v>18</v>
      </c>
      <c r="N32" s="17">
        <f t="shared" si="1"/>
        <v>1487980</v>
      </c>
      <c r="O32" s="17">
        <f t="shared" si="2"/>
        <v>1339182</v>
      </c>
      <c r="P32" s="33"/>
      <c r="Q32" s="17">
        <f t="shared" si="3"/>
        <v>0</v>
      </c>
    </row>
    <row r="33" spans="1:17">
      <c r="A33" s="8">
        <v>25</v>
      </c>
      <c r="B33" s="29" t="s">
        <v>89</v>
      </c>
      <c r="C33" s="30" t="s">
        <v>65</v>
      </c>
      <c r="D33" s="31">
        <v>1940</v>
      </c>
      <c r="E33" s="32">
        <v>43152</v>
      </c>
      <c r="F33" s="33">
        <v>1</v>
      </c>
      <c r="G33" s="33">
        <v>1</v>
      </c>
      <c r="H33" s="33">
        <v>1</v>
      </c>
      <c r="I33" s="33">
        <v>1</v>
      </c>
      <c r="J33" s="33">
        <v>0</v>
      </c>
      <c r="K33" s="17">
        <f t="shared" si="0"/>
        <v>90</v>
      </c>
      <c r="L33" s="33">
        <v>650</v>
      </c>
      <c r="M33" s="33">
        <v>18</v>
      </c>
      <c r="N33" s="17">
        <f t="shared" si="1"/>
        <v>1487980</v>
      </c>
      <c r="O33" s="17">
        <f t="shared" si="2"/>
        <v>1339182</v>
      </c>
      <c r="P33" s="33"/>
      <c r="Q33" s="17">
        <f t="shared" si="3"/>
        <v>0</v>
      </c>
    </row>
    <row r="34" spans="1:17">
      <c r="A34" s="8">
        <v>26</v>
      </c>
      <c r="B34" s="29" t="s">
        <v>90</v>
      </c>
      <c r="C34" s="30" t="s">
        <v>65</v>
      </c>
      <c r="D34" s="31">
        <v>1820</v>
      </c>
      <c r="E34" s="32">
        <v>43235</v>
      </c>
      <c r="F34" s="33">
        <v>1</v>
      </c>
      <c r="G34" s="33">
        <v>1</v>
      </c>
      <c r="H34" s="33">
        <v>1</v>
      </c>
      <c r="I34" s="33">
        <v>0</v>
      </c>
      <c r="J34" s="33">
        <v>0</v>
      </c>
      <c r="K34" s="17">
        <f t="shared" si="0"/>
        <v>70</v>
      </c>
      <c r="L34" s="33">
        <v>650</v>
      </c>
      <c r="M34" s="33">
        <v>18</v>
      </c>
      <c r="N34" s="17">
        <f t="shared" si="1"/>
        <v>1395940</v>
      </c>
      <c r="O34" s="17">
        <f t="shared" si="2"/>
        <v>977158</v>
      </c>
      <c r="P34" s="33"/>
      <c r="Q34" s="17">
        <f t="shared" si="3"/>
        <v>0</v>
      </c>
    </row>
    <row r="35" spans="1:17">
      <c r="A35" s="8">
        <v>27</v>
      </c>
      <c r="B35" s="29" t="s">
        <v>91</v>
      </c>
      <c r="C35" s="30" t="s">
        <v>65</v>
      </c>
      <c r="D35" s="31">
        <v>1940</v>
      </c>
      <c r="E35" s="32">
        <v>42968</v>
      </c>
      <c r="F35" s="33">
        <v>1</v>
      </c>
      <c r="G35" s="33">
        <v>1</v>
      </c>
      <c r="H35" s="33">
        <v>1</v>
      </c>
      <c r="I35" s="33">
        <v>1</v>
      </c>
      <c r="J35" s="33">
        <v>1</v>
      </c>
      <c r="K35" s="17">
        <f t="shared" si="0"/>
        <v>100</v>
      </c>
      <c r="L35" s="33">
        <v>650</v>
      </c>
      <c r="M35" s="33">
        <v>18</v>
      </c>
      <c r="N35" s="17">
        <f t="shared" si="1"/>
        <v>1487980</v>
      </c>
      <c r="O35" s="17">
        <f t="shared" si="2"/>
        <v>1487980</v>
      </c>
      <c r="P35" s="33"/>
      <c r="Q35" s="17">
        <f t="shared" si="3"/>
        <v>0</v>
      </c>
    </row>
    <row r="36" spans="1:17">
      <c r="A36" s="8">
        <v>28</v>
      </c>
      <c r="B36" s="29" t="s">
        <v>92</v>
      </c>
      <c r="C36" s="30" t="s">
        <v>65</v>
      </c>
      <c r="D36" s="31">
        <v>1940</v>
      </c>
      <c r="E36" s="32">
        <v>43003</v>
      </c>
      <c r="F36" s="33">
        <v>1</v>
      </c>
      <c r="G36" s="33">
        <v>1</v>
      </c>
      <c r="H36" s="33">
        <v>1</v>
      </c>
      <c r="I36" s="33">
        <v>1</v>
      </c>
      <c r="J36" s="33">
        <v>0</v>
      </c>
      <c r="K36" s="17">
        <f t="shared" si="0"/>
        <v>90</v>
      </c>
      <c r="L36" s="33">
        <v>650</v>
      </c>
      <c r="M36" s="33">
        <v>18</v>
      </c>
      <c r="N36" s="17">
        <f t="shared" si="1"/>
        <v>1487980</v>
      </c>
      <c r="O36" s="17">
        <f t="shared" si="2"/>
        <v>1339182</v>
      </c>
      <c r="P36" s="33"/>
      <c r="Q36" s="17">
        <f t="shared" si="3"/>
        <v>0</v>
      </c>
    </row>
    <row r="37" spans="1:17">
      <c r="A37" s="8">
        <v>29</v>
      </c>
      <c r="B37" s="29" t="s">
        <v>93</v>
      </c>
      <c r="C37" s="30" t="s">
        <v>65</v>
      </c>
      <c r="D37" s="31">
        <v>1940</v>
      </c>
      <c r="E37" s="32">
        <v>43003</v>
      </c>
      <c r="F37" s="33">
        <v>1</v>
      </c>
      <c r="G37" s="33">
        <v>0</v>
      </c>
      <c r="H37" s="33">
        <v>0</v>
      </c>
      <c r="I37" s="33">
        <v>0</v>
      </c>
      <c r="J37" s="33">
        <v>0</v>
      </c>
      <c r="K37" s="17">
        <f t="shared" si="0"/>
        <v>20</v>
      </c>
      <c r="L37" s="33">
        <v>650</v>
      </c>
      <c r="M37" s="33">
        <v>18</v>
      </c>
      <c r="N37" s="17">
        <f t="shared" si="1"/>
        <v>1487980</v>
      </c>
      <c r="O37" s="17">
        <f t="shared" si="2"/>
        <v>297596</v>
      </c>
      <c r="P37" s="33"/>
      <c r="Q37" s="17">
        <f t="shared" si="3"/>
        <v>0</v>
      </c>
    </row>
    <row r="38" spans="1:17">
      <c r="A38" s="8">
        <v>30</v>
      </c>
      <c r="B38" s="29" t="s">
        <v>94</v>
      </c>
      <c r="C38" s="30" t="s">
        <v>65</v>
      </c>
      <c r="D38" s="31">
        <v>1940</v>
      </c>
      <c r="E38" s="32">
        <v>43108</v>
      </c>
      <c r="F38" s="33">
        <v>1</v>
      </c>
      <c r="G38" s="33">
        <v>1</v>
      </c>
      <c r="H38" s="33">
        <v>1</v>
      </c>
      <c r="I38" s="33">
        <v>1</v>
      </c>
      <c r="J38" s="33">
        <v>1</v>
      </c>
      <c r="K38" s="17">
        <f t="shared" si="0"/>
        <v>100</v>
      </c>
      <c r="L38" s="33">
        <v>650</v>
      </c>
      <c r="M38" s="33">
        <v>18</v>
      </c>
      <c r="N38" s="17">
        <f t="shared" si="1"/>
        <v>1487980</v>
      </c>
      <c r="O38" s="17">
        <f t="shared" si="2"/>
        <v>1487980</v>
      </c>
      <c r="P38" s="33"/>
      <c r="Q38" s="17">
        <f t="shared" si="3"/>
        <v>0</v>
      </c>
    </row>
    <row r="39" spans="1:17">
      <c r="A39" s="8">
        <v>31</v>
      </c>
      <c r="B39" s="29" t="s">
        <v>95</v>
      </c>
      <c r="C39" s="30" t="s">
        <v>65</v>
      </c>
      <c r="D39" s="31">
        <v>1940</v>
      </c>
      <c r="E39" s="32">
        <v>42968</v>
      </c>
      <c r="F39" s="33">
        <v>1</v>
      </c>
      <c r="G39" s="33">
        <v>1</v>
      </c>
      <c r="H39" s="33">
        <v>1</v>
      </c>
      <c r="I39" s="33">
        <v>1</v>
      </c>
      <c r="J39" s="33">
        <v>0</v>
      </c>
      <c r="K39" s="17">
        <f t="shared" si="0"/>
        <v>90</v>
      </c>
      <c r="L39" s="33">
        <v>650</v>
      </c>
      <c r="M39" s="33">
        <v>18</v>
      </c>
      <c r="N39" s="17">
        <f t="shared" si="1"/>
        <v>1487980</v>
      </c>
      <c r="O39" s="17">
        <f t="shared" si="2"/>
        <v>1339182</v>
      </c>
      <c r="P39" s="33"/>
      <c r="Q39" s="17">
        <f t="shared" si="3"/>
        <v>0</v>
      </c>
    </row>
    <row r="40" spans="1:17">
      <c r="A40" s="8">
        <v>32</v>
      </c>
      <c r="B40" s="29" t="s">
        <v>96</v>
      </c>
      <c r="C40" s="30" t="s">
        <v>65</v>
      </c>
      <c r="D40" s="31">
        <v>1820</v>
      </c>
      <c r="E40" s="32">
        <v>42928</v>
      </c>
      <c r="F40" s="33">
        <v>1</v>
      </c>
      <c r="G40" s="33">
        <v>1</v>
      </c>
      <c r="H40" s="33">
        <v>1</v>
      </c>
      <c r="I40" s="33">
        <v>0</v>
      </c>
      <c r="J40" s="33">
        <v>0</v>
      </c>
      <c r="K40" s="17">
        <f t="shared" si="0"/>
        <v>70</v>
      </c>
      <c r="L40" s="33">
        <v>650</v>
      </c>
      <c r="M40" s="33">
        <v>18</v>
      </c>
      <c r="N40" s="17">
        <f t="shared" si="1"/>
        <v>1395940</v>
      </c>
      <c r="O40" s="17">
        <f t="shared" si="2"/>
        <v>977158</v>
      </c>
      <c r="P40" s="33"/>
      <c r="Q40" s="17">
        <f t="shared" si="3"/>
        <v>0</v>
      </c>
    </row>
    <row r="41" spans="1:17">
      <c r="A41" s="8">
        <v>33</v>
      </c>
      <c r="B41" s="29" t="s">
        <v>97</v>
      </c>
      <c r="C41" s="30" t="s">
        <v>65</v>
      </c>
      <c r="D41" s="31">
        <v>1940</v>
      </c>
      <c r="E41" s="32">
        <v>42833</v>
      </c>
      <c r="F41" s="33">
        <v>1</v>
      </c>
      <c r="G41" s="33">
        <v>1</v>
      </c>
      <c r="H41" s="33">
        <v>1</v>
      </c>
      <c r="I41" s="33">
        <v>1</v>
      </c>
      <c r="J41" s="33">
        <v>0</v>
      </c>
      <c r="K41" s="17">
        <f t="shared" si="0"/>
        <v>90</v>
      </c>
      <c r="L41" s="33">
        <v>650</v>
      </c>
      <c r="M41" s="33">
        <v>18</v>
      </c>
      <c r="N41" s="17">
        <f t="shared" si="1"/>
        <v>1487980</v>
      </c>
      <c r="O41" s="17">
        <f t="shared" si="2"/>
        <v>1339182</v>
      </c>
      <c r="P41" s="33"/>
      <c r="Q41" s="17">
        <f t="shared" si="3"/>
        <v>0</v>
      </c>
    </row>
    <row r="42" spans="1:17">
      <c r="A42" s="8">
        <v>34</v>
      </c>
      <c r="B42" s="29" t="s">
        <v>98</v>
      </c>
      <c r="C42" s="30" t="s">
        <v>65</v>
      </c>
      <c r="D42" s="31">
        <v>1820</v>
      </c>
      <c r="E42" s="32">
        <v>43139</v>
      </c>
      <c r="F42" s="33">
        <v>1</v>
      </c>
      <c r="G42" s="33">
        <v>1</v>
      </c>
      <c r="H42" s="33">
        <v>1</v>
      </c>
      <c r="I42" s="33">
        <v>0</v>
      </c>
      <c r="J42" s="33">
        <v>0</v>
      </c>
      <c r="K42" s="17">
        <f t="shared" si="0"/>
        <v>70</v>
      </c>
      <c r="L42" s="33">
        <v>650</v>
      </c>
      <c r="M42" s="33">
        <v>18</v>
      </c>
      <c r="N42" s="17">
        <f t="shared" si="1"/>
        <v>1395940</v>
      </c>
      <c r="O42" s="17">
        <f t="shared" si="2"/>
        <v>977158</v>
      </c>
      <c r="P42" s="33"/>
      <c r="Q42" s="17">
        <f t="shared" si="3"/>
        <v>0</v>
      </c>
    </row>
    <row r="43" spans="1:17">
      <c r="A43" s="8">
        <v>35</v>
      </c>
      <c r="B43" s="29" t="s">
        <v>99</v>
      </c>
      <c r="C43" s="30" t="s">
        <v>65</v>
      </c>
      <c r="D43" s="31">
        <v>1940</v>
      </c>
      <c r="E43" s="32">
        <v>42962</v>
      </c>
      <c r="F43" s="33">
        <v>1</v>
      </c>
      <c r="G43" s="33">
        <v>1</v>
      </c>
      <c r="H43" s="33">
        <v>1</v>
      </c>
      <c r="I43" s="33">
        <v>1</v>
      </c>
      <c r="J43" s="33">
        <v>1</v>
      </c>
      <c r="K43" s="17">
        <f t="shared" si="0"/>
        <v>100</v>
      </c>
      <c r="L43" s="33">
        <v>650</v>
      </c>
      <c r="M43" s="33">
        <v>18</v>
      </c>
      <c r="N43" s="17">
        <f t="shared" si="1"/>
        <v>1487980</v>
      </c>
      <c r="O43" s="17">
        <f t="shared" si="2"/>
        <v>1487980</v>
      </c>
      <c r="P43" s="33"/>
      <c r="Q43" s="17">
        <f t="shared" si="3"/>
        <v>0</v>
      </c>
    </row>
    <row r="44" spans="1:17">
      <c r="A44" s="8">
        <v>36</v>
      </c>
      <c r="B44" s="29" t="s">
        <v>100</v>
      </c>
      <c r="C44" s="30" t="s">
        <v>65</v>
      </c>
      <c r="D44" s="31">
        <v>1585</v>
      </c>
      <c r="E44" s="32">
        <v>43191</v>
      </c>
      <c r="F44" s="33">
        <v>1</v>
      </c>
      <c r="G44" s="33">
        <v>0</v>
      </c>
      <c r="H44" s="33">
        <v>0</v>
      </c>
      <c r="I44" s="33">
        <v>0</v>
      </c>
      <c r="J44" s="33">
        <v>0</v>
      </c>
      <c r="K44" s="17">
        <f t="shared" si="0"/>
        <v>20</v>
      </c>
      <c r="L44" s="33">
        <v>650</v>
      </c>
      <c r="M44" s="33">
        <v>18</v>
      </c>
      <c r="N44" s="17">
        <f t="shared" si="1"/>
        <v>1215695</v>
      </c>
      <c r="O44" s="17">
        <f t="shared" si="2"/>
        <v>243139</v>
      </c>
      <c r="P44" s="33"/>
      <c r="Q44" s="17">
        <f t="shared" si="3"/>
        <v>0</v>
      </c>
    </row>
    <row r="45" spans="1:17">
      <c r="A45" s="8">
        <v>37</v>
      </c>
      <c r="B45" s="29" t="s">
        <v>101</v>
      </c>
      <c r="C45" s="30" t="s">
        <v>65</v>
      </c>
      <c r="D45" s="31">
        <v>1820</v>
      </c>
      <c r="E45" s="32">
        <v>43230</v>
      </c>
      <c r="F45" s="33">
        <v>1</v>
      </c>
      <c r="G45" s="33">
        <v>1</v>
      </c>
      <c r="H45" s="33">
        <v>0</v>
      </c>
      <c r="I45" s="33">
        <v>0</v>
      </c>
      <c r="J45" s="33">
        <v>0</v>
      </c>
      <c r="K45" s="17">
        <f t="shared" si="0"/>
        <v>45</v>
      </c>
      <c r="L45" s="33">
        <v>650</v>
      </c>
      <c r="M45" s="33">
        <v>18</v>
      </c>
      <c r="N45" s="17">
        <f t="shared" si="1"/>
        <v>1395940</v>
      </c>
      <c r="O45" s="17">
        <f t="shared" si="2"/>
        <v>628173</v>
      </c>
      <c r="P45" s="33"/>
      <c r="Q45" s="17">
        <f t="shared" si="3"/>
        <v>0</v>
      </c>
    </row>
    <row r="46" spans="1:17">
      <c r="A46" s="8">
        <v>38</v>
      </c>
      <c r="B46" s="29" t="s">
        <v>102</v>
      </c>
      <c r="C46" s="30" t="s">
        <v>65</v>
      </c>
      <c r="D46" s="31">
        <v>1820</v>
      </c>
      <c r="E46" s="32">
        <v>43230</v>
      </c>
      <c r="F46" s="33">
        <v>1</v>
      </c>
      <c r="G46" s="33">
        <v>1</v>
      </c>
      <c r="H46" s="33">
        <v>0</v>
      </c>
      <c r="I46" s="33">
        <v>0</v>
      </c>
      <c r="J46" s="33">
        <v>0</v>
      </c>
      <c r="K46" s="17">
        <f t="shared" si="0"/>
        <v>45</v>
      </c>
      <c r="L46" s="33">
        <v>650</v>
      </c>
      <c r="M46" s="33">
        <v>18</v>
      </c>
      <c r="N46" s="17">
        <f t="shared" si="1"/>
        <v>1395940</v>
      </c>
      <c r="O46" s="17">
        <f t="shared" si="2"/>
        <v>628173</v>
      </c>
      <c r="P46" s="33"/>
      <c r="Q46" s="17">
        <f t="shared" si="3"/>
        <v>0</v>
      </c>
    </row>
    <row r="47" spans="1:17">
      <c r="A47" s="8">
        <v>39</v>
      </c>
      <c r="B47" s="29" t="s">
        <v>103</v>
      </c>
      <c r="C47" s="30" t="s">
        <v>65</v>
      </c>
      <c r="D47" s="31">
        <v>1820</v>
      </c>
      <c r="E47" s="32">
        <v>43139</v>
      </c>
      <c r="F47" s="33">
        <v>1</v>
      </c>
      <c r="G47" s="33">
        <v>1</v>
      </c>
      <c r="H47" s="33">
        <v>0</v>
      </c>
      <c r="I47" s="33">
        <v>0</v>
      </c>
      <c r="J47" s="33">
        <v>0</v>
      </c>
      <c r="K47" s="17">
        <f t="shared" si="0"/>
        <v>45</v>
      </c>
      <c r="L47" s="33">
        <v>650</v>
      </c>
      <c r="M47" s="33">
        <v>18</v>
      </c>
      <c r="N47" s="17">
        <f t="shared" si="1"/>
        <v>1395940</v>
      </c>
      <c r="O47" s="17">
        <f t="shared" si="2"/>
        <v>628173</v>
      </c>
      <c r="P47" s="33"/>
      <c r="Q47" s="17">
        <f t="shared" si="3"/>
        <v>0</v>
      </c>
    </row>
    <row r="48" spans="1:17">
      <c r="A48" s="8">
        <v>40</v>
      </c>
      <c r="B48" s="29" t="s">
        <v>104</v>
      </c>
      <c r="C48" s="30" t="s">
        <v>65</v>
      </c>
      <c r="D48" s="31">
        <v>1820</v>
      </c>
      <c r="E48" s="32">
        <v>43139</v>
      </c>
      <c r="F48" s="33">
        <v>1</v>
      </c>
      <c r="G48" s="33">
        <v>1</v>
      </c>
      <c r="H48" s="33">
        <v>0</v>
      </c>
      <c r="I48" s="33">
        <v>0</v>
      </c>
      <c r="J48" s="33">
        <v>0</v>
      </c>
      <c r="K48" s="17">
        <f t="shared" si="0"/>
        <v>45</v>
      </c>
      <c r="L48" s="33">
        <v>650</v>
      </c>
      <c r="M48" s="33">
        <v>18</v>
      </c>
      <c r="N48" s="17">
        <f t="shared" si="1"/>
        <v>1395940</v>
      </c>
      <c r="O48" s="17">
        <f t="shared" si="2"/>
        <v>628173</v>
      </c>
      <c r="P48" s="33"/>
      <c r="Q48" s="17">
        <f t="shared" si="3"/>
        <v>0</v>
      </c>
    </row>
    <row r="49" spans="1:17">
      <c r="A49" s="8">
        <v>41</v>
      </c>
      <c r="B49" s="29" t="s">
        <v>105</v>
      </c>
      <c r="C49" s="30" t="s">
        <v>65</v>
      </c>
      <c r="D49" s="31">
        <v>1820</v>
      </c>
      <c r="E49" s="32">
        <v>43059</v>
      </c>
      <c r="F49" s="33">
        <v>1</v>
      </c>
      <c r="G49" s="33">
        <v>0</v>
      </c>
      <c r="H49" s="33">
        <v>0</v>
      </c>
      <c r="I49" s="33">
        <v>0</v>
      </c>
      <c r="J49" s="33">
        <v>0</v>
      </c>
      <c r="K49" s="17">
        <f t="shared" si="0"/>
        <v>20</v>
      </c>
      <c r="L49" s="33">
        <v>650</v>
      </c>
      <c r="M49" s="33">
        <v>18</v>
      </c>
      <c r="N49" s="17">
        <f t="shared" si="1"/>
        <v>1395940</v>
      </c>
      <c r="O49" s="17">
        <f t="shared" si="2"/>
        <v>279188</v>
      </c>
      <c r="P49" s="33"/>
      <c r="Q49" s="17">
        <f t="shared" si="3"/>
        <v>0</v>
      </c>
    </row>
    <row r="50" spans="1:17">
      <c r="A50" s="8">
        <v>42</v>
      </c>
      <c r="B50" s="29" t="s">
        <v>106</v>
      </c>
      <c r="C50" s="30" t="s">
        <v>65</v>
      </c>
      <c r="D50" s="31">
        <v>1820</v>
      </c>
      <c r="E50" s="32">
        <v>43108</v>
      </c>
      <c r="F50" s="33">
        <v>1</v>
      </c>
      <c r="G50" s="33">
        <v>1</v>
      </c>
      <c r="H50" s="33">
        <v>1</v>
      </c>
      <c r="I50" s="33">
        <v>1</v>
      </c>
      <c r="J50" s="33">
        <v>0</v>
      </c>
      <c r="K50" s="17">
        <f t="shared" si="0"/>
        <v>90</v>
      </c>
      <c r="L50" s="33">
        <v>650</v>
      </c>
      <c r="M50" s="33">
        <v>18</v>
      </c>
      <c r="N50" s="17">
        <f t="shared" si="1"/>
        <v>1395940</v>
      </c>
      <c r="O50" s="17">
        <f t="shared" si="2"/>
        <v>1256346</v>
      </c>
      <c r="P50" s="33"/>
      <c r="Q50" s="17">
        <f t="shared" si="3"/>
        <v>0</v>
      </c>
    </row>
    <row r="51" spans="1:17">
      <c r="A51" s="8">
        <v>43</v>
      </c>
      <c r="B51" s="29" t="s">
        <v>107</v>
      </c>
      <c r="C51" s="30" t="s">
        <v>65</v>
      </c>
      <c r="D51" s="31">
        <v>1820</v>
      </c>
      <c r="E51" s="32">
        <v>43108</v>
      </c>
      <c r="F51" s="33">
        <v>1</v>
      </c>
      <c r="G51" s="33">
        <v>1</v>
      </c>
      <c r="H51" s="33"/>
      <c r="I51" s="33"/>
      <c r="J51" s="33">
        <v>0</v>
      </c>
      <c r="K51" s="17">
        <f t="shared" si="0"/>
        <v>45</v>
      </c>
      <c r="L51" s="33">
        <v>650</v>
      </c>
      <c r="M51" s="33">
        <v>18</v>
      </c>
      <c r="N51" s="17">
        <f t="shared" si="1"/>
        <v>1395940</v>
      </c>
      <c r="O51" s="17">
        <f t="shared" si="2"/>
        <v>628173</v>
      </c>
      <c r="P51" s="33"/>
      <c r="Q51" s="17">
        <f t="shared" si="3"/>
        <v>0</v>
      </c>
    </row>
    <row r="52" spans="1:17">
      <c r="A52" s="8">
        <v>44</v>
      </c>
      <c r="B52" s="29" t="s">
        <v>108</v>
      </c>
      <c r="C52" s="30" t="s">
        <v>65</v>
      </c>
      <c r="D52" s="31">
        <v>1820</v>
      </c>
      <c r="E52" s="32">
        <v>43108</v>
      </c>
      <c r="F52" s="33">
        <v>1</v>
      </c>
      <c r="G52" s="33">
        <v>0</v>
      </c>
      <c r="H52" s="33">
        <v>0</v>
      </c>
      <c r="I52" s="33">
        <v>0</v>
      </c>
      <c r="J52" s="33">
        <v>0</v>
      </c>
      <c r="K52" s="17">
        <f t="shared" si="0"/>
        <v>20</v>
      </c>
      <c r="L52" s="33">
        <v>650</v>
      </c>
      <c r="M52" s="33">
        <v>18</v>
      </c>
      <c r="N52" s="17">
        <f t="shared" si="1"/>
        <v>1395940</v>
      </c>
      <c r="O52" s="17">
        <f t="shared" si="2"/>
        <v>279188</v>
      </c>
      <c r="P52" s="33"/>
      <c r="Q52" s="17">
        <f t="shared" si="3"/>
        <v>0</v>
      </c>
    </row>
    <row r="53" spans="1:17">
      <c r="A53" s="8">
        <v>45</v>
      </c>
      <c r="B53" s="29"/>
      <c r="C53" s="30"/>
      <c r="D53" s="31"/>
      <c r="E53" s="32"/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17">
        <f t="shared" si="0"/>
        <v>0</v>
      </c>
      <c r="L53" s="33">
        <v>650</v>
      </c>
      <c r="M53" s="33">
        <v>18</v>
      </c>
      <c r="N53" s="17">
        <f t="shared" si="1"/>
        <v>0</v>
      </c>
      <c r="O53" s="17">
        <f t="shared" si="2"/>
        <v>0</v>
      </c>
      <c r="P53" s="33"/>
      <c r="Q53" s="17">
        <f t="shared" si="3"/>
        <v>0</v>
      </c>
    </row>
    <row r="54" spans="1:17">
      <c r="A54" s="8">
        <v>46</v>
      </c>
      <c r="B54" s="29" t="s">
        <v>109</v>
      </c>
      <c r="C54" s="30" t="s">
        <v>65</v>
      </c>
      <c r="D54" s="31">
        <v>1820</v>
      </c>
      <c r="E54" s="32">
        <v>43135</v>
      </c>
      <c r="F54" s="33">
        <v>1</v>
      </c>
      <c r="G54" s="33">
        <v>0</v>
      </c>
      <c r="H54" s="33">
        <v>0</v>
      </c>
      <c r="I54" s="33">
        <v>0</v>
      </c>
      <c r="J54" s="33">
        <v>0</v>
      </c>
      <c r="K54" s="17">
        <f t="shared" si="0"/>
        <v>20</v>
      </c>
      <c r="L54" s="33">
        <v>650</v>
      </c>
      <c r="M54" s="33">
        <v>18</v>
      </c>
      <c r="N54" s="17">
        <f t="shared" si="1"/>
        <v>1395940</v>
      </c>
      <c r="O54" s="17">
        <f t="shared" si="2"/>
        <v>279188</v>
      </c>
      <c r="P54" s="33"/>
      <c r="Q54" s="17">
        <f t="shared" si="3"/>
        <v>0</v>
      </c>
    </row>
    <row r="55" spans="1:17">
      <c r="A55" s="8">
        <v>47</v>
      </c>
      <c r="B55" s="29" t="s">
        <v>110</v>
      </c>
      <c r="C55" s="30" t="s">
        <v>65</v>
      </c>
      <c r="D55" s="31">
        <v>1820</v>
      </c>
      <c r="E55" s="32">
        <v>43136</v>
      </c>
      <c r="F55" s="33">
        <v>1</v>
      </c>
      <c r="G55" s="33">
        <v>0</v>
      </c>
      <c r="H55" s="33">
        <v>0</v>
      </c>
      <c r="I55" s="33">
        <v>0</v>
      </c>
      <c r="J55" s="33">
        <v>0</v>
      </c>
      <c r="K55" s="17">
        <f t="shared" si="0"/>
        <v>20</v>
      </c>
      <c r="L55" s="33">
        <v>650</v>
      </c>
      <c r="M55" s="33">
        <v>18</v>
      </c>
      <c r="N55" s="17">
        <f t="shared" si="1"/>
        <v>1395940</v>
      </c>
      <c r="O55" s="17">
        <f t="shared" si="2"/>
        <v>279188</v>
      </c>
      <c r="P55" s="33"/>
      <c r="Q55" s="17">
        <f t="shared" si="3"/>
        <v>0</v>
      </c>
    </row>
    <row r="56" spans="1:17">
      <c r="A56" s="8">
        <v>48</v>
      </c>
      <c r="B56" s="29" t="s">
        <v>111</v>
      </c>
      <c r="C56" s="30" t="s">
        <v>65</v>
      </c>
      <c r="D56" s="31">
        <v>1820</v>
      </c>
      <c r="E56" s="32">
        <v>43153</v>
      </c>
      <c r="F56" s="33">
        <v>1</v>
      </c>
      <c r="G56" s="33">
        <v>0</v>
      </c>
      <c r="H56" s="33">
        <v>0</v>
      </c>
      <c r="I56" s="33">
        <v>0</v>
      </c>
      <c r="J56" s="33">
        <v>0</v>
      </c>
      <c r="K56" s="17">
        <f t="shared" si="0"/>
        <v>20</v>
      </c>
      <c r="L56" s="33">
        <v>650</v>
      </c>
      <c r="M56" s="33">
        <v>18</v>
      </c>
      <c r="N56" s="17">
        <f t="shared" si="1"/>
        <v>1395940</v>
      </c>
      <c r="O56" s="17">
        <f t="shared" si="2"/>
        <v>279188</v>
      </c>
      <c r="P56" s="33"/>
      <c r="Q56" s="17">
        <f t="shared" si="3"/>
        <v>0</v>
      </c>
    </row>
    <row r="57" spans="1:17">
      <c r="A57" s="8">
        <v>49</v>
      </c>
      <c r="B57" s="29" t="s">
        <v>112</v>
      </c>
      <c r="C57" s="30" t="s">
        <v>65</v>
      </c>
      <c r="D57" s="31">
        <v>1585</v>
      </c>
      <c r="E57" s="32">
        <v>43106</v>
      </c>
      <c r="F57" s="33">
        <v>1</v>
      </c>
      <c r="G57" s="33">
        <v>0</v>
      </c>
      <c r="H57" s="33">
        <v>0</v>
      </c>
      <c r="I57" s="33">
        <v>0</v>
      </c>
      <c r="J57" s="33">
        <v>0</v>
      </c>
      <c r="K57" s="17">
        <f t="shared" si="0"/>
        <v>20</v>
      </c>
      <c r="L57" s="33">
        <v>650</v>
      </c>
      <c r="M57" s="33">
        <v>18</v>
      </c>
      <c r="N57" s="17">
        <f t="shared" si="1"/>
        <v>1215695</v>
      </c>
      <c r="O57" s="17">
        <f t="shared" si="2"/>
        <v>243139</v>
      </c>
      <c r="P57" s="33"/>
      <c r="Q57" s="17">
        <f t="shared" si="3"/>
        <v>0</v>
      </c>
    </row>
    <row r="58" spans="1:17">
      <c r="A58" s="8">
        <v>50</v>
      </c>
      <c r="B58" s="29" t="s">
        <v>113</v>
      </c>
      <c r="C58" s="30" t="s">
        <v>65</v>
      </c>
      <c r="D58" s="31">
        <v>1820</v>
      </c>
      <c r="E58" s="32">
        <v>43152</v>
      </c>
      <c r="F58" s="33">
        <v>1</v>
      </c>
      <c r="G58" s="33">
        <v>1</v>
      </c>
      <c r="H58" s="33"/>
      <c r="I58" s="33"/>
      <c r="J58" s="33">
        <v>0</v>
      </c>
      <c r="K58" s="17">
        <f t="shared" si="0"/>
        <v>45</v>
      </c>
      <c r="L58" s="33">
        <v>650</v>
      </c>
      <c r="M58" s="33">
        <v>18</v>
      </c>
      <c r="N58" s="17">
        <f t="shared" si="1"/>
        <v>1395940</v>
      </c>
      <c r="O58" s="17">
        <f t="shared" si="2"/>
        <v>628173</v>
      </c>
      <c r="P58" s="33"/>
      <c r="Q58" s="17">
        <f t="shared" si="3"/>
        <v>0</v>
      </c>
    </row>
    <row r="59" spans="1:17">
      <c r="A59" s="8">
        <v>51</v>
      </c>
      <c r="B59" s="29" t="s">
        <v>114</v>
      </c>
      <c r="C59" s="30" t="s">
        <v>65</v>
      </c>
      <c r="D59" s="31">
        <v>1820</v>
      </c>
      <c r="E59" s="32">
        <v>43152</v>
      </c>
      <c r="F59" s="33">
        <v>1</v>
      </c>
      <c r="G59" s="33">
        <v>0</v>
      </c>
      <c r="H59" s="33">
        <v>0</v>
      </c>
      <c r="I59" s="33">
        <v>0</v>
      </c>
      <c r="J59" s="33">
        <v>0</v>
      </c>
      <c r="K59" s="17">
        <f t="shared" si="0"/>
        <v>20</v>
      </c>
      <c r="L59" s="33">
        <v>650</v>
      </c>
      <c r="M59" s="33">
        <v>18</v>
      </c>
      <c r="N59" s="17">
        <f t="shared" si="1"/>
        <v>1395940</v>
      </c>
      <c r="O59" s="17">
        <f t="shared" si="2"/>
        <v>279188</v>
      </c>
      <c r="P59" s="33"/>
      <c r="Q59" s="17">
        <f t="shared" si="3"/>
        <v>0</v>
      </c>
    </row>
    <row r="60" spans="1:17">
      <c r="A60" s="8">
        <v>52</v>
      </c>
      <c r="B60" s="29" t="s">
        <v>115</v>
      </c>
      <c r="C60" s="30" t="s">
        <v>65</v>
      </c>
      <c r="D60" s="31">
        <v>1820</v>
      </c>
      <c r="E60" s="32">
        <v>43152</v>
      </c>
      <c r="F60" s="33">
        <v>1</v>
      </c>
      <c r="G60" s="33">
        <v>0</v>
      </c>
      <c r="H60" s="33">
        <v>0</v>
      </c>
      <c r="I60" s="33">
        <v>0</v>
      </c>
      <c r="J60" s="33">
        <v>0</v>
      </c>
      <c r="K60" s="17">
        <f t="shared" si="0"/>
        <v>20</v>
      </c>
      <c r="L60" s="33">
        <v>650</v>
      </c>
      <c r="M60" s="33">
        <v>18</v>
      </c>
      <c r="N60" s="17">
        <f t="shared" si="1"/>
        <v>1395940</v>
      </c>
      <c r="O60" s="17">
        <f t="shared" si="2"/>
        <v>279188</v>
      </c>
      <c r="P60" s="33"/>
      <c r="Q60" s="17">
        <f t="shared" si="3"/>
        <v>0</v>
      </c>
    </row>
    <row r="61" spans="1:17">
      <c r="A61" s="8">
        <v>53</v>
      </c>
      <c r="B61" s="29" t="s">
        <v>116</v>
      </c>
      <c r="C61" s="30" t="s">
        <v>65</v>
      </c>
      <c r="D61" s="31">
        <v>1820</v>
      </c>
      <c r="E61" s="32">
        <v>43108</v>
      </c>
      <c r="F61" s="33">
        <v>1</v>
      </c>
      <c r="G61" s="33">
        <v>0</v>
      </c>
      <c r="H61" s="33">
        <v>0</v>
      </c>
      <c r="I61" s="33">
        <v>0</v>
      </c>
      <c r="J61" s="33">
        <v>0</v>
      </c>
      <c r="K61" s="17">
        <f t="shared" si="0"/>
        <v>20</v>
      </c>
      <c r="L61" s="33">
        <v>650</v>
      </c>
      <c r="M61" s="33">
        <v>18</v>
      </c>
      <c r="N61" s="17">
        <f t="shared" si="1"/>
        <v>1395940</v>
      </c>
      <c r="O61" s="17">
        <f t="shared" si="2"/>
        <v>279188</v>
      </c>
      <c r="P61" s="33"/>
      <c r="Q61" s="17">
        <f t="shared" si="3"/>
        <v>0</v>
      </c>
    </row>
    <row r="62" spans="1:17">
      <c r="A62" s="8">
        <v>54</v>
      </c>
      <c r="B62" s="29" t="s">
        <v>117</v>
      </c>
      <c r="C62" s="30" t="s">
        <v>65</v>
      </c>
      <c r="D62" s="31">
        <v>1940</v>
      </c>
      <c r="E62" s="32">
        <v>43135</v>
      </c>
      <c r="F62" s="33">
        <v>1</v>
      </c>
      <c r="G62" s="33">
        <v>1</v>
      </c>
      <c r="H62" s="33">
        <v>1</v>
      </c>
      <c r="I62" s="33">
        <v>1</v>
      </c>
      <c r="J62" s="33">
        <v>0</v>
      </c>
      <c r="K62" s="17">
        <f t="shared" si="0"/>
        <v>90</v>
      </c>
      <c r="L62" s="33">
        <v>650</v>
      </c>
      <c r="M62" s="33">
        <v>18</v>
      </c>
      <c r="N62" s="17">
        <f t="shared" si="1"/>
        <v>1487980</v>
      </c>
      <c r="O62" s="17">
        <f t="shared" si="2"/>
        <v>1339182</v>
      </c>
      <c r="P62" s="33"/>
      <c r="Q62" s="17">
        <f t="shared" si="3"/>
        <v>0</v>
      </c>
    </row>
    <row r="63" spans="1:17">
      <c r="A63" s="8">
        <v>55</v>
      </c>
      <c r="B63" s="29" t="s">
        <v>118</v>
      </c>
      <c r="C63" s="30" t="s">
        <v>65</v>
      </c>
      <c r="D63" s="31">
        <v>1820</v>
      </c>
      <c r="E63" s="32">
        <v>43153</v>
      </c>
      <c r="F63" s="33">
        <v>1</v>
      </c>
      <c r="G63" s="33">
        <v>1</v>
      </c>
      <c r="H63" s="33">
        <v>1</v>
      </c>
      <c r="I63" s="33">
        <v>1</v>
      </c>
      <c r="J63" s="33">
        <v>0</v>
      </c>
      <c r="K63" s="17">
        <f t="shared" si="0"/>
        <v>90</v>
      </c>
      <c r="L63" s="33">
        <v>650</v>
      </c>
      <c r="M63" s="33">
        <v>18</v>
      </c>
      <c r="N63" s="17">
        <f t="shared" si="1"/>
        <v>1395940</v>
      </c>
      <c r="O63" s="17">
        <f t="shared" si="2"/>
        <v>1256346</v>
      </c>
      <c r="P63" s="33"/>
      <c r="Q63" s="17">
        <f t="shared" si="3"/>
        <v>0</v>
      </c>
    </row>
    <row r="64" spans="1:17">
      <c r="A64" s="8">
        <v>56</v>
      </c>
      <c r="B64" s="29" t="s">
        <v>119</v>
      </c>
      <c r="C64" s="30" t="s">
        <v>65</v>
      </c>
      <c r="D64" s="31">
        <v>1820</v>
      </c>
      <c r="E64" s="32">
        <v>43076</v>
      </c>
      <c r="F64" s="33">
        <v>1</v>
      </c>
      <c r="G64" s="33">
        <v>1</v>
      </c>
      <c r="H64" s="33">
        <v>1</v>
      </c>
      <c r="I64" s="33">
        <v>1</v>
      </c>
      <c r="J64" s="33">
        <v>0</v>
      </c>
      <c r="K64" s="17">
        <f t="shared" si="0"/>
        <v>90</v>
      </c>
      <c r="L64" s="33">
        <v>650</v>
      </c>
      <c r="M64" s="33">
        <v>18</v>
      </c>
      <c r="N64" s="17">
        <f t="shared" si="1"/>
        <v>1395940</v>
      </c>
      <c r="O64" s="17">
        <f t="shared" si="2"/>
        <v>1256346</v>
      </c>
      <c r="P64" s="33"/>
      <c r="Q64" s="17">
        <f t="shared" si="3"/>
        <v>0</v>
      </c>
    </row>
    <row r="65" spans="1:17">
      <c r="A65" s="8">
        <v>57</v>
      </c>
      <c r="B65" s="29" t="s">
        <v>120</v>
      </c>
      <c r="C65" s="30" t="s">
        <v>65</v>
      </c>
      <c r="D65" s="31">
        <v>1820</v>
      </c>
      <c r="E65" s="32">
        <v>43108</v>
      </c>
      <c r="F65" s="33">
        <v>1</v>
      </c>
      <c r="G65" s="33">
        <v>0</v>
      </c>
      <c r="H65" s="33">
        <v>0</v>
      </c>
      <c r="I65" s="33">
        <v>0</v>
      </c>
      <c r="J65" s="33">
        <v>0</v>
      </c>
      <c r="K65" s="17">
        <f t="shared" si="0"/>
        <v>20</v>
      </c>
      <c r="L65" s="33">
        <v>650</v>
      </c>
      <c r="M65" s="33">
        <v>18</v>
      </c>
      <c r="N65" s="17">
        <f t="shared" si="1"/>
        <v>1395940</v>
      </c>
      <c r="O65" s="17">
        <f t="shared" si="2"/>
        <v>279188</v>
      </c>
      <c r="P65" s="33"/>
      <c r="Q65" s="17">
        <f t="shared" si="3"/>
        <v>0</v>
      </c>
    </row>
    <row r="66" spans="1:17">
      <c r="A66" s="8">
        <v>58</v>
      </c>
      <c r="B66" s="29" t="s">
        <v>121</v>
      </c>
      <c r="C66" s="30" t="s">
        <v>65</v>
      </c>
      <c r="D66" s="31">
        <v>1820</v>
      </c>
      <c r="E66" s="32">
        <v>43106</v>
      </c>
      <c r="F66" s="33">
        <v>1</v>
      </c>
      <c r="G66" s="33">
        <v>1</v>
      </c>
      <c r="H66" s="33">
        <v>1</v>
      </c>
      <c r="I66" s="33">
        <v>1</v>
      </c>
      <c r="J66" s="33">
        <v>1</v>
      </c>
      <c r="K66" s="17">
        <f t="shared" si="0"/>
        <v>100</v>
      </c>
      <c r="L66" s="33">
        <v>650</v>
      </c>
      <c r="M66" s="33">
        <v>18</v>
      </c>
      <c r="N66" s="17">
        <f t="shared" si="1"/>
        <v>1395940</v>
      </c>
      <c r="O66" s="17">
        <f t="shared" si="2"/>
        <v>1395940</v>
      </c>
      <c r="P66" s="33"/>
      <c r="Q66" s="17">
        <f t="shared" si="3"/>
        <v>0</v>
      </c>
    </row>
    <row r="67" spans="1:17">
      <c r="A67" s="8">
        <v>59</v>
      </c>
      <c r="B67" s="29" t="s">
        <v>122</v>
      </c>
      <c r="C67" s="30" t="s">
        <v>65</v>
      </c>
      <c r="D67" s="31">
        <v>1820</v>
      </c>
      <c r="E67" s="32">
        <v>43106</v>
      </c>
      <c r="F67" s="33">
        <v>1</v>
      </c>
      <c r="G67" s="33">
        <v>1</v>
      </c>
      <c r="H67" s="33">
        <v>1</v>
      </c>
      <c r="I67" s="33">
        <v>1</v>
      </c>
      <c r="J67" s="33">
        <v>0</v>
      </c>
      <c r="K67" s="17">
        <f t="shared" si="0"/>
        <v>90</v>
      </c>
      <c r="L67" s="33">
        <v>650</v>
      </c>
      <c r="M67" s="33">
        <v>18</v>
      </c>
      <c r="N67" s="17">
        <f t="shared" si="1"/>
        <v>1395940</v>
      </c>
      <c r="O67" s="17">
        <f t="shared" si="2"/>
        <v>1256346</v>
      </c>
      <c r="P67" s="33"/>
      <c r="Q67" s="17">
        <f t="shared" si="3"/>
        <v>0</v>
      </c>
    </row>
    <row r="68" spans="1:17">
      <c r="A68" s="8">
        <v>60</v>
      </c>
      <c r="B68" s="29" t="s">
        <v>123</v>
      </c>
      <c r="C68" s="30" t="s">
        <v>65</v>
      </c>
      <c r="D68" s="31">
        <v>1940</v>
      </c>
      <c r="E68" s="32">
        <v>43028</v>
      </c>
      <c r="F68" s="33">
        <v>1</v>
      </c>
      <c r="G68" s="33">
        <v>1</v>
      </c>
      <c r="H68" s="33">
        <v>1</v>
      </c>
      <c r="I68" s="33">
        <v>1</v>
      </c>
      <c r="J68" s="33">
        <v>0</v>
      </c>
      <c r="K68" s="17">
        <f t="shared" si="0"/>
        <v>90</v>
      </c>
      <c r="L68" s="33">
        <v>650</v>
      </c>
      <c r="M68" s="33">
        <v>18</v>
      </c>
      <c r="N68" s="17">
        <f t="shared" si="1"/>
        <v>1487980</v>
      </c>
      <c r="O68" s="17">
        <f t="shared" si="2"/>
        <v>1339182</v>
      </c>
      <c r="P68" s="33"/>
      <c r="Q68" s="17">
        <f t="shared" si="3"/>
        <v>0</v>
      </c>
    </row>
    <row r="69" spans="1:17">
      <c r="A69" s="8">
        <v>61</v>
      </c>
      <c r="B69" s="29" t="s">
        <v>124</v>
      </c>
      <c r="C69" s="30" t="s">
        <v>65</v>
      </c>
      <c r="D69" s="31">
        <v>1940</v>
      </c>
      <c r="E69" s="32">
        <v>42866</v>
      </c>
      <c r="F69" s="33">
        <v>1</v>
      </c>
      <c r="G69" s="33">
        <v>1</v>
      </c>
      <c r="H69" s="33">
        <v>1</v>
      </c>
      <c r="I69" s="33">
        <v>1</v>
      </c>
      <c r="J69" s="33">
        <v>0</v>
      </c>
      <c r="K69" s="17">
        <f t="shared" si="0"/>
        <v>90</v>
      </c>
      <c r="L69" s="33">
        <v>650</v>
      </c>
      <c r="M69" s="33">
        <v>18</v>
      </c>
      <c r="N69" s="17">
        <f t="shared" si="1"/>
        <v>1487980</v>
      </c>
      <c r="O69" s="17">
        <f t="shared" si="2"/>
        <v>1339182</v>
      </c>
      <c r="P69" s="33"/>
      <c r="Q69" s="17">
        <f t="shared" si="3"/>
        <v>0</v>
      </c>
    </row>
    <row r="70" spans="1:17">
      <c r="A70" s="8">
        <v>62</v>
      </c>
      <c r="B70" s="29" t="s">
        <v>125</v>
      </c>
      <c r="C70" s="30" t="s">
        <v>65</v>
      </c>
      <c r="D70" s="31">
        <v>1940</v>
      </c>
      <c r="E70" s="32">
        <v>43060</v>
      </c>
      <c r="F70" s="33">
        <v>1</v>
      </c>
      <c r="G70" s="33">
        <v>1</v>
      </c>
      <c r="H70" s="33">
        <v>1</v>
      </c>
      <c r="I70" s="33">
        <v>1</v>
      </c>
      <c r="J70" s="33">
        <v>0</v>
      </c>
      <c r="K70" s="17">
        <f t="shared" si="0"/>
        <v>90</v>
      </c>
      <c r="L70" s="33">
        <v>650</v>
      </c>
      <c r="M70" s="33">
        <v>18</v>
      </c>
      <c r="N70" s="17">
        <f t="shared" si="1"/>
        <v>1487980</v>
      </c>
      <c r="O70" s="17">
        <f t="shared" si="2"/>
        <v>1339182</v>
      </c>
      <c r="P70" s="33"/>
      <c r="Q70" s="17">
        <f t="shared" si="3"/>
        <v>0</v>
      </c>
    </row>
    <row r="71" spans="1:17">
      <c r="A71" s="8">
        <v>63</v>
      </c>
      <c r="B71" s="29" t="s">
        <v>126</v>
      </c>
      <c r="C71" s="30" t="s">
        <v>65</v>
      </c>
      <c r="D71" s="31">
        <v>1940</v>
      </c>
      <c r="E71" s="32">
        <v>43058</v>
      </c>
      <c r="F71" s="33">
        <v>1</v>
      </c>
      <c r="G71" s="33">
        <v>0</v>
      </c>
      <c r="H71" s="33">
        <v>0</v>
      </c>
      <c r="I71" s="33">
        <v>0</v>
      </c>
      <c r="J71" s="33">
        <v>0</v>
      </c>
      <c r="K71" s="17">
        <f t="shared" si="0"/>
        <v>20</v>
      </c>
      <c r="L71" s="33">
        <v>650</v>
      </c>
      <c r="M71" s="33">
        <v>18</v>
      </c>
      <c r="N71" s="17">
        <f t="shared" si="1"/>
        <v>1487980</v>
      </c>
      <c r="O71" s="17">
        <f t="shared" si="2"/>
        <v>297596</v>
      </c>
      <c r="P71" s="33"/>
      <c r="Q71" s="17">
        <f t="shared" si="3"/>
        <v>0</v>
      </c>
    </row>
    <row r="72" spans="1:17">
      <c r="A72" s="8">
        <v>64</v>
      </c>
      <c r="B72" s="29" t="s">
        <v>127</v>
      </c>
      <c r="C72" s="30" t="s">
        <v>65</v>
      </c>
      <c r="D72" s="31">
        <v>1820</v>
      </c>
      <c r="E72" s="32">
        <v>42959</v>
      </c>
      <c r="F72" s="33">
        <v>1</v>
      </c>
      <c r="G72" s="33">
        <v>1</v>
      </c>
      <c r="H72" s="33">
        <v>1</v>
      </c>
      <c r="I72" s="33">
        <v>1</v>
      </c>
      <c r="J72" s="33">
        <v>1</v>
      </c>
      <c r="K72" s="17">
        <f t="shared" si="0"/>
        <v>100</v>
      </c>
      <c r="L72" s="33">
        <v>650</v>
      </c>
      <c r="M72" s="33">
        <v>18</v>
      </c>
      <c r="N72" s="17">
        <f t="shared" si="1"/>
        <v>1395940</v>
      </c>
      <c r="O72" s="17">
        <f t="shared" si="2"/>
        <v>1395940</v>
      </c>
      <c r="P72" s="33"/>
      <c r="Q72" s="17">
        <f t="shared" si="3"/>
        <v>0</v>
      </c>
    </row>
    <row r="73" spans="1:17">
      <c r="A73" s="8">
        <v>65</v>
      </c>
      <c r="B73" s="29" t="s">
        <v>128</v>
      </c>
      <c r="C73" s="30" t="s">
        <v>65</v>
      </c>
      <c r="D73" s="31">
        <v>1940</v>
      </c>
      <c r="E73" s="32">
        <v>42990</v>
      </c>
      <c r="F73" s="33">
        <v>1</v>
      </c>
      <c r="G73" s="33">
        <v>1</v>
      </c>
      <c r="H73" s="33">
        <v>1</v>
      </c>
      <c r="I73" s="33">
        <v>1</v>
      </c>
      <c r="J73" s="33">
        <v>1</v>
      </c>
      <c r="K73" s="17">
        <f t="shared" si="0"/>
        <v>100</v>
      </c>
      <c r="L73" s="33">
        <v>650</v>
      </c>
      <c r="M73" s="33">
        <v>18</v>
      </c>
      <c r="N73" s="17">
        <f t="shared" si="1"/>
        <v>1487980</v>
      </c>
      <c r="O73" s="17">
        <f t="shared" si="2"/>
        <v>1487980</v>
      </c>
      <c r="P73" s="33"/>
      <c r="Q73" s="17">
        <f t="shared" si="3"/>
        <v>0</v>
      </c>
    </row>
    <row r="74" spans="1:17">
      <c r="A74" s="8">
        <v>66</v>
      </c>
      <c r="B74" s="29" t="s">
        <v>129</v>
      </c>
      <c r="C74" s="30" t="s">
        <v>65</v>
      </c>
      <c r="D74" s="31">
        <v>1940</v>
      </c>
      <c r="E74" s="34">
        <v>42959</v>
      </c>
      <c r="F74" s="33">
        <v>1</v>
      </c>
      <c r="G74" s="33">
        <v>1</v>
      </c>
      <c r="H74" s="33">
        <v>1</v>
      </c>
      <c r="I74" s="33">
        <v>1</v>
      </c>
      <c r="J74" s="33"/>
      <c r="K74" s="17">
        <f t="shared" ref="K74:K82" si="4">(F$7*F74+G$7*G74+H$7*H74+I$7*I74+J$7*J74)</f>
        <v>90</v>
      </c>
      <c r="L74" s="33">
        <v>650</v>
      </c>
      <c r="M74" s="33">
        <v>18</v>
      </c>
      <c r="N74" s="17">
        <f t="shared" ref="N74:N80" si="5">D74*L74*(1+M74/100)</f>
        <v>1487980</v>
      </c>
      <c r="O74" s="17">
        <f t="shared" ref="O74:O80" si="6">K74*N74/100</f>
        <v>1339182</v>
      </c>
      <c r="P74" s="33"/>
      <c r="Q74" s="17">
        <f t="shared" ref="Q74:Q80" si="7">P74*K74/100</f>
        <v>0</v>
      </c>
    </row>
    <row r="75" spans="1:17">
      <c r="A75" s="8">
        <v>67</v>
      </c>
      <c r="B75" s="29" t="s">
        <v>130</v>
      </c>
      <c r="C75" s="30" t="s">
        <v>65</v>
      </c>
      <c r="D75" s="31">
        <v>1820</v>
      </c>
      <c r="E75" s="34">
        <v>42999</v>
      </c>
      <c r="F75" s="33">
        <v>1</v>
      </c>
      <c r="G75" s="33">
        <v>1</v>
      </c>
      <c r="H75" s="33">
        <v>1</v>
      </c>
      <c r="I75" s="33">
        <v>1</v>
      </c>
      <c r="J75" s="33">
        <v>1</v>
      </c>
      <c r="K75" s="17">
        <f t="shared" si="4"/>
        <v>100</v>
      </c>
      <c r="L75" s="33">
        <v>650</v>
      </c>
      <c r="M75" s="33">
        <v>18</v>
      </c>
      <c r="N75" s="17">
        <f t="shared" si="5"/>
        <v>1395940</v>
      </c>
      <c r="O75" s="17">
        <f t="shared" si="6"/>
        <v>1395940</v>
      </c>
      <c r="P75" s="33"/>
      <c r="Q75" s="17">
        <f t="shared" si="7"/>
        <v>0</v>
      </c>
    </row>
    <row r="76" spans="1:17">
      <c r="A76" s="8">
        <v>68</v>
      </c>
      <c r="B76" s="29" t="s">
        <v>131</v>
      </c>
      <c r="C76" s="30" t="s">
        <v>65</v>
      </c>
      <c r="D76" s="31">
        <v>1820</v>
      </c>
      <c r="E76" s="34">
        <v>42998</v>
      </c>
      <c r="F76" s="33">
        <v>1</v>
      </c>
      <c r="G76" s="33">
        <v>1</v>
      </c>
      <c r="H76" s="33">
        <v>1</v>
      </c>
      <c r="I76" s="33">
        <v>1</v>
      </c>
      <c r="J76" s="33">
        <v>0</v>
      </c>
      <c r="K76" s="17">
        <f t="shared" si="4"/>
        <v>90</v>
      </c>
      <c r="L76" s="33">
        <v>650</v>
      </c>
      <c r="M76" s="33">
        <v>18</v>
      </c>
      <c r="N76" s="17">
        <f t="shared" si="5"/>
        <v>1395940</v>
      </c>
      <c r="O76" s="17">
        <f t="shared" si="6"/>
        <v>1256346</v>
      </c>
      <c r="P76" s="33"/>
      <c r="Q76" s="17">
        <f t="shared" si="7"/>
        <v>0</v>
      </c>
    </row>
    <row r="77" spans="1:17">
      <c r="A77" s="8">
        <v>69</v>
      </c>
      <c r="B77" s="29" t="s">
        <v>132</v>
      </c>
      <c r="C77" s="30" t="s">
        <v>65</v>
      </c>
      <c r="D77" s="31">
        <v>1585</v>
      </c>
      <c r="E77" s="34" t="s">
        <v>133</v>
      </c>
      <c r="F77" s="33">
        <v>1</v>
      </c>
      <c r="G77" s="33">
        <v>0</v>
      </c>
      <c r="H77" s="33">
        <v>0</v>
      </c>
      <c r="I77" s="33">
        <v>0</v>
      </c>
      <c r="J77" s="33">
        <v>0</v>
      </c>
      <c r="K77" s="17">
        <f t="shared" si="4"/>
        <v>20</v>
      </c>
      <c r="L77" s="33">
        <v>650</v>
      </c>
      <c r="M77" s="33">
        <v>18</v>
      </c>
      <c r="N77" s="17">
        <f t="shared" si="5"/>
        <v>1215695</v>
      </c>
      <c r="O77" s="17">
        <f t="shared" si="6"/>
        <v>243139</v>
      </c>
      <c r="P77" s="33"/>
      <c r="Q77" s="17">
        <f t="shared" si="7"/>
        <v>0</v>
      </c>
    </row>
    <row r="78" spans="1:17">
      <c r="A78" s="8">
        <v>70</v>
      </c>
      <c r="B78" s="29" t="s">
        <v>147</v>
      </c>
      <c r="C78" s="30" t="s">
        <v>65</v>
      </c>
      <c r="D78" s="31">
        <v>1820</v>
      </c>
      <c r="E78" s="34" t="s">
        <v>154</v>
      </c>
      <c r="F78" s="33"/>
      <c r="G78" s="33">
        <v>0</v>
      </c>
      <c r="H78" s="33"/>
      <c r="I78" s="33"/>
      <c r="J78" s="33"/>
      <c r="K78" s="17">
        <f t="shared" si="4"/>
        <v>0</v>
      </c>
      <c r="L78" s="33">
        <v>650</v>
      </c>
      <c r="M78" s="33">
        <v>18</v>
      </c>
      <c r="N78" s="17">
        <f t="shared" si="5"/>
        <v>1395940</v>
      </c>
      <c r="O78" s="17">
        <f t="shared" si="6"/>
        <v>0</v>
      </c>
      <c r="P78" s="33"/>
      <c r="Q78" s="17">
        <f t="shared" si="7"/>
        <v>0</v>
      </c>
    </row>
    <row r="79" spans="1:17">
      <c r="A79" s="8">
        <v>71</v>
      </c>
      <c r="B79" s="29"/>
      <c r="C79" s="30"/>
      <c r="D79" s="31"/>
      <c r="E79" s="34"/>
      <c r="F79" s="33"/>
      <c r="G79" s="33"/>
      <c r="H79" s="33"/>
      <c r="I79" s="33"/>
      <c r="J79" s="33"/>
      <c r="K79" s="17">
        <f t="shared" si="4"/>
        <v>0</v>
      </c>
      <c r="L79" s="33"/>
      <c r="M79" s="33"/>
      <c r="N79" s="17">
        <f t="shared" si="5"/>
        <v>0</v>
      </c>
      <c r="O79" s="17">
        <f t="shared" si="6"/>
        <v>0</v>
      </c>
      <c r="P79" s="33"/>
      <c r="Q79" s="17">
        <f t="shared" si="7"/>
        <v>0</v>
      </c>
    </row>
    <row r="80" spans="1:17">
      <c r="A80" s="8">
        <v>72</v>
      </c>
      <c r="B80" s="29"/>
      <c r="C80" s="30"/>
      <c r="D80" s="31"/>
      <c r="E80" s="34"/>
      <c r="F80" s="33"/>
      <c r="G80" s="33"/>
      <c r="H80" s="33"/>
      <c r="I80" s="33"/>
      <c r="J80" s="33"/>
      <c r="K80" s="17">
        <f t="shared" si="4"/>
        <v>0</v>
      </c>
      <c r="L80" s="33"/>
      <c r="M80" s="33"/>
      <c r="N80" s="17">
        <f t="shared" si="5"/>
        <v>0</v>
      </c>
      <c r="O80" s="17">
        <f t="shared" si="6"/>
        <v>0</v>
      </c>
      <c r="P80" s="33"/>
      <c r="Q80" s="17">
        <f t="shared" si="7"/>
        <v>0</v>
      </c>
    </row>
    <row r="81" spans="1:17">
      <c r="A81" s="8">
        <v>77</v>
      </c>
      <c r="B81" s="29"/>
      <c r="C81" s="30"/>
      <c r="D81" s="31"/>
      <c r="E81" s="34"/>
      <c r="F81" s="33"/>
      <c r="G81" s="33"/>
      <c r="H81" s="33"/>
      <c r="I81" s="33"/>
      <c r="J81" s="33"/>
      <c r="K81" s="17">
        <f t="shared" si="4"/>
        <v>0</v>
      </c>
      <c r="L81" s="33"/>
      <c r="M81" s="33"/>
      <c r="N81" s="17">
        <f t="shared" ref="N81:N95" si="8">D81*L81*(1+M81/100)</f>
        <v>0</v>
      </c>
      <c r="O81" s="17">
        <f t="shared" ref="O81:O95" si="9">K81*N81/100</f>
        <v>0</v>
      </c>
      <c r="P81" s="33"/>
      <c r="Q81" s="17">
        <f t="shared" ref="Q81:Q95" si="10">P81*K81/100</f>
        <v>0</v>
      </c>
    </row>
    <row r="82" spans="1:17">
      <c r="A82" s="8">
        <v>110</v>
      </c>
      <c r="B82" s="29"/>
      <c r="C82" s="30"/>
      <c r="D82" s="31"/>
      <c r="E82" s="34"/>
      <c r="F82" s="33"/>
      <c r="G82" s="33"/>
      <c r="H82" s="33"/>
      <c r="I82" s="33"/>
      <c r="J82" s="33"/>
      <c r="K82" s="17">
        <f t="shared" si="4"/>
        <v>0</v>
      </c>
      <c r="L82" s="33">
        <v>0</v>
      </c>
      <c r="M82" s="33"/>
      <c r="N82" s="17">
        <f t="shared" si="8"/>
        <v>0</v>
      </c>
      <c r="O82" s="17">
        <f t="shared" si="9"/>
        <v>0</v>
      </c>
      <c r="P82" s="33"/>
      <c r="Q82" s="17">
        <f t="shared" si="10"/>
        <v>0</v>
      </c>
    </row>
    <row r="83" spans="1:17">
      <c r="A83" s="20"/>
      <c r="B83" s="21"/>
      <c r="C83" s="35" t="s">
        <v>25</v>
      </c>
      <c r="D83" s="22">
        <f>SUM(D9:D82)</f>
        <v>129555</v>
      </c>
      <c r="E83" s="22"/>
      <c r="F83" s="22">
        <f>SUM(F9:F82)</f>
        <v>68</v>
      </c>
      <c r="G83" s="22">
        <f>SUM(G9:G82)</f>
        <v>52</v>
      </c>
      <c r="H83" s="22">
        <f>SUM(H9:H82)</f>
        <v>45</v>
      </c>
      <c r="I83" s="22">
        <f>SUM(I9:I82)</f>
        <v>41</v>
      </c>
      <c r="J83" s="22">
        <f>SUM(J9:J82)</f>
        <v>12</v>
      </c>
      <c r="K83" s="22">
        <f>AVERAGE(K9:K82)</f>
        <v>63.8513513513514</v>
      </c>
      <c r="L83" s="22">
        <f>AVERAGE(L9:L82)</f>
        <v>640.845070422535</v>
      </c>
      <c r="M83" s="22">
        <f>AVERAGE(M9:M82)</f>
        <v>18</v>
      </c>
      <c r="N83" s="22">
        <f>SUM(N9:N82)</f>
        <v>99368685</v>
      </c>
      <c r="O83" s="22">
        <f>SUM(O9:O82)</f>
        <v>68845920</v>
      </c>
      <c r="P83" s="22">
        <f>SUM(P9:P82)</f>
        <v>0</v>
      </c>
      <c r="Q83" s="22">
        <f>SUM(Q9:Q82)</f>
        <v>0</v>
      </c>
    </row>
  </sheetData>
  <sheetProtection selectLockedCells="1"/>
  <dataValidations count="1">
    <dataValidation type="list" allowBlank="1" showInputMessage="1" showErrorMessage="1" sqref="F9:J9 F10:H10 I10 J10 F11:J11 F12:G12 H12 I12 J12 F13 G13 H13:J13 F14:H14 I14 J14 F15 G15 H15 I15 J15 F16 G16 H16 I16 J16 F17:J17 F18:I18 J18 F19:I19 J19 F20:J20 F21:H21 I21 J21 F22 G22 H22 I22 J22 F23 G23 H23 I23 J23 F24:H24 I24 J24 F27:I27 J27 F28:I28 J28 F31:I31 J31 F32:J32 F33:G33 H33 I33 J33 F34 G34 H34 I34:J34 F50:I50 J50 F51:H51 I51 J51 F58 G58 H58 I58 J58 F62:H62 I62 J62 F63:H63 I63 J63 F64:H64 I64 J64 F65:J65 F66:I66 J66 F67:J67 F68:H68 I68 J68 F69:I69 J69 F70:I70 J70 F71:J71 F72:I72 J72 F73:J73 F74:I74 J74 F75:I75 J75 F76:I76 J76 F77:J77 F78 G78 H78:J78 F81:J81 F82:J82 F25:J26 F29:J30 F79:J80 F59:J61 F35:J49 F52:J57">
      <formula1>$P$1:$P$1</formula1>
    </dataValidation>
  </dataValidations>
  <printOptions gridLines="1"/>
  <pageMargins left="0.27" right="0.25" top="0.75" bottom="0.75" header="0.3" footer="0.3"/>
  <pageSetup paperSize="9" scale="85" orientation="landscape"/>
  <headerFooter>
    <oddHeader>&amp;C&amp;A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G12" sqref="G12"/>
    </sheetView>
  </sheetViews>
  <sheetFormatPr defaultColWidth="8" defaultRowHeight="12.75"/>
  <cols>
    <col min="1" max="1" width="10.8571428571429" style="3" customWidth="1"/>
    <col min="2" max="2" width="50.2857142857143" style="4" customWidth="1"/>
    <col min="3" max="3" width="10.8571428571429" style="5" customWidth="1"/>
    <col min="4" max="4" width="10.8571428571429" style="4" customWidth="1"/>
    <col min="5" max="9" width="10.8571428571429" style="6" customWidth="1"/>
    <col min="10" max="10" width="8.71428571428571" style="6" customWidth="1"/>
    <col min="11" max="13" width="8.71428571428571" style="4" customWidth="1"/>
    <col min="14" max="14" width="9.42857142857143" style="4" customWidth="1"/>
    <col min="15" max="15" width="9.42857142857143" style="7" customWidth="1"/>
    <col min="16" max="16384" width="8" style="4"/>
  </cols>
  <sheetData>
    <row r="1" s="1" customFormat="1" spans="1:1">
      <c r="A1" s="8" t="s">
        <v>155</v>
      </c>
    </row>
    <row r="2" s="2" customFormat="1" spans="1:18">
      <c r="A2" s="8" t="s">
        <v>2</v>
      </c>
      <c r="C2" s="9" t="s">
        <v>3</v>
      </c>
      <c r="O2" s="17"/>
      <c r="P2" s="17"/>
      <c r="Q2" s="17"/>
      <c r="R2" s="17"/>
    </row>
    <row r="3" s="2" customFormat="1" spans="1:18">
      <c r="A3" s="8" t="s">
        <v>4</v>
      </c>
      <c r="C3" s="9" t="s">
        <v>5</v>
      </c>
      <c r="O3" s="17"/>
      <c r="P3" s="17"/>
      <c r="Q3" s="17"/>
      <c r="R3" s="17"/>
    </row>
    <row r="4" s="2" customFormat="1" spans="1:18">
      <c r="A4" s="8" t="s">
        <v>6</v>
      </c>
      <c r="C4" s="9" t="s">
        <v>7</v>
      </c>
      <c r="O4" s="17"/>
      <c r="P4" s="17"/>
      <c r="Q4" s="17"/>
      <c r="R4" s="17"/>
    </row>
    <row r="5" s="2" customFormat="1" spans="1:18">
      <c r="A5" s="8" t="s">
        <v>8</v>
      </c>
      <c r="C5" s="10">
        <v>43980</v>
      </c>
      <c r="D5" s="11"/>
      <c r="E5" s="11"/>
      <c r="O5" s="17"/>
      <c r="P5" s="17"/>
      <c r="Q5" s="17"/>
      <c r="R5" s="17"/>
    </row>
    <row r="7" spans="1:3">
      <c r="A7" s="12" t="s">
        <v>51</v>
      </c>
      <c r="B7" s="13" t="s">
        <v>156</v>
      </c>
      <c r="C7" s="14" t="s">
        <v>17</v>
      </c>
    </row>
    <row r="8" spans="1:3">
      <c r="A8" s="3">
        <v>1</v>
      </c>
      <c r="B8" s="4" t="s">
        <v>157</v>
      </c>
      <c r="C8" s="5">
        <f>'Anx - E2 - work done &amp; billed'!O83</f>
        <v>68845920</v>
      </c>
    </row>
    <row r="9" spans="1:3">
      <c r="A9" s="3">
        <v>2</v>
      </c>
      <c r="B9" s="4" t="s">
        <v>158</v>
      </c>
      <c r="C9" s="5">
        <f>'Anx - E1 -Estimate of work done'!N82</f>
        <v>2644590</v>
      </c>
    </row>
    <row r="10" spans="1:3">
      <c r="A10" s="3">
        <v>3</v>
      </c>
      <c r="B10" s="4" t="s">
        <v>159</v>
      </c>
      <c r="C10" s="5">
        <f>'Anx - E2 - work done &amp; billed'!P83</f>
        <v>0</v>
      </c>
    </row>
    <row r="11" spans="1:3">
      <c r="A11" s="3">
        <v>4</v>
      </c>
      <c r="B11" s="15" t="s">
        <v>160</v>
      </c>
      <c r="C11" s="16"/>
    </row>
    <row r="12" spans="1:3">
      <c r="A12" s="3">
        <v>5</v>
      </c>
      <c r="B12" s="15" t="s">
        <v>160</v>
      </c>
      <c r="C12" s="16"/>
    </row>
    <row r="13" spans="1:3">
      <c r="A13" s="3">
        <v>6</v>
      </c>
      <c r="B13" s="15" t="s">
        <v>161</v>
      </c>
      <c r="C13" s="16"/>
    </row>
    <row r="14" spans="1:3">
      <c r="A14" s="3">
        <v>7</v>
      </c>
      <c r="B14" s="15" t="s">
        <v>162</v>
      </c>
      <c r="C14" s="16"/>
    </row>
    <row r="15" spans="1:3">
      <c r="A15" s="3">
        <v>8</v>
      </c>
      <c r="B15" s="15" t="s">
        <v>163</v>
      </c>
      <c r="C15" s="16"/>
    </row>
    <row r="16" spans="1:3">
      <c r="A16" s="3">
        <v>9</v>
      </c>
      <c r="B16" s="15"/>
      <c r="C16" s="16"/>
    </row>
    <row r="17" spans="1:3">
      <c r="A17" s="3">
        <v>10</v>
      </c>
      <c r="B17" s="15"/>
      <c r="C17" s="16"/>
    </row>
    <row r="18" spans="1:3">
      <c r="A18" s="12"/>
      <c r="B18" s="13" t="s">
        <v>164</v>
      </c>
      <c r="C18" s="14">
        <f>SUM(C8:C17)</f>
        <v>71490510</v>
      </c>
    </row>
    <row r="20" spans="1:3">
      <c r="A20" s="12" t="s">
        <v>51</v>
      </c>
      <c r="B20" s="13" t="s">
        <v>165</v>
      </c>
      <c r="C20" s="14" t="s">
        <v>17</v>
      </c>
    </row>
    <row r="21" spans="1:3">
      <c r="A21" s="3">
        <v>1</v>
      </c>
      <c r="B21" s="4" t="s">
        <v>166</v>
      </c>
      <c r="C21" s="5">
        <f>'Anx - E2 - work done &amp; billed'!Q83</f>
        <v>0</v>
      </c>
    </row>
    <row r="22" spans="1:3">
      <c r="A22" s="3">
        <v>2</v>
      </c>
      <c r="B22" s="4" t="s">
        <v>167</v>
      </c>
      <c r="C22" s="16">
        <v>62951987</v>
      </c>
    </row>
    <row r="23" spans="1:3">
      <c r="A23" s="3">
        <v>3</v>
      </c>
      <c r="B23" s="15" t="s">
        <v>168</v>
      </c>
      <c r="C23" s="16"/>
    </row>
    <row r="24" spans="1:3">
      <c r="A24" s="3">
        <v>4</v>
      </c>
      <c r="B24" s="15"/>
      <c r="C24" s="16"/>
    </row>
    <row r="25" spans="1:3">
      <c r="A25" s="3">
        <v>5</v>
      </c>
      <c r="B25" s="15"/>
      <c r="C25" s="16"/>
    </row>
    <row r="26" spans="1:3">
      <c r="A26" s="3">
        <v>6</v>
      </c>
      <c r="B26" s="15"/>
      <c r="C26" s="16"/>
    </row>
    <row r="27" spans="1:3">
      <c r="A27" s="3">
        <v>7</v>
      </c>
      <c r="B27" s="15"/>
      <c r="C27" s="16"/>
    </row>
    <row r="28" spans="1:3">
      <c r="A28" s="3">
        <v>8</v>
      </c>
      <c r="B28" s="15"/>
      <c r="C28" s="16"/>
    </row>
    <row r="29" spans="1:3">
      <c r="A29" s="3">
        <v>9</v>
      </c>
      <c r="B29" s="15"/>
      <c r="C29" s="16"/>
    </row>
    <row r="30" spans="1:3">
      <c r="A30" s="3">
        <v>10</v>
      </c>
      <c r="B30" s="15"/>
      <c r="C30" s="16"/>
    </row>
    <row r="31" spans="1:3">
      <c r="A31" s="12"/>
      <c r="B31" s="13" t="s">
        <v>169</v>
      </c>
      <c r="C31" s="14">
        <f>SUM(C21:C30)</f>
        <v>62951987</v>
      </c>
    </row>
    <row r="32" spans="2:3">
      <c r="B32" s="4" t="s">
        <v>170</v>
      </c>
      <c r="C32" s="5">
        <f>C18-C31</f>
        <v>8538523</v>
      </c>
    </row>
  </sheetData>
  <sheetProtection password="CA15" sheet="1" objects="1" scenarios="1"/>
  <printOptions gridLines="1"/>
  <pageMargins left="0.7" right="0.7" top="0.75" bottom="0.75" header="0.3" footer="0.3"/>
  <pageSetup paperSize="9" orientation="portrait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2019-09-26T09:52:00Z</cp:lastPrinted>
  <dcterms:modified xsi:type="dcterms:W3CDTF">2020-07-24T07:07:57Z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