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7560" activeTab="2"/>
  </bookViews>
  <sheets>
    <sheet name="Anx - A - Attendance details" sheetId="1" r:id="rId1"/>
    <sheet name="Anx - B - Hire charges " sheetId="2" r:id="rId2"/>
    <sheet name="Anx - C - Material received" sheetId="3" r:id="rId3"/>
    <sheet name="Anx - D - Milestone report" sheetId="5" r:id="rId4"/>
    <sheet name="Anx - E2 - work done &amp; billed" sheetId="6" r:id="rId5"/>
    <sheet name="Anx - E1 -Estimate of work done" sheetId="4" r:id="rId6"/>
    <sheet name="Anx - F -Summary of accounts" sheetId="7" r:id="rId7"/>
  </sheets>
  <definedNames>
    <definedName name="_xlnm.Print_Titles" localSheetId="3">'Anx - D - Milestone report'!$7:$7</definedName>
    <definedName name="_xlnm.Print_Titles" localSheetId="5">'Anx - E1 -Estimate of work done'!$8:$8</definedName>
    <definedName name="_xlnm.Print_Titles" localSheetId="4">'Anx - E2 - work done &amp; billed'!$8:$8</definedName>
  </definedNames>
  <calcPr calcId="144525"/>
</workbook>
</file>

<file path=xl/sharedStrings.xml><?xml version="1.0" encoding="utf-8"?>
<sst xmlns="http://schemas.openxmlformats.org/spreadsheetml/2006/main" count="314" uniqueCount="133">
  <si>
    <t>Annexure - A - Send Weekly</t>
  </si>
  <si>
    <t>Details of labour charges</t>
  </si>
  <si>
    <t>Name of contractor:</t>
  </si>
  <si>
    <t>M Venakt raju</t>
  </si>
  <si>
    <t>Company name:</t>
  </si>
  <si>
    <t>MVR Constructions</t>
  </si>
  <si>
    <t>Project name:</t>
  </si>
  <si>
    <t>VOCLLP</t>
  </si>
  <si>
    <t>Date:</t>
  </si>
  <si>
    <t>Period</t>
  </si>
  <si>
    <t>From:</t>
  </si>
  <si>
    <t>To:</t>
  </si>
  <si>
    <t>Sl. No.</t>
  </si>
  <si>
    <t>Work Type</t>
  </si>
  <si>
    <t>Worker Type</t>
  </si>
  <si>
    <t>Quantity</t>
  </si>
  <si>
    <t xml:space="preserve">Rate </t>
  </si>
  <si>
    <t>Amount</t>
  </si>
  <si>
    <t>Civil work</t>
  </si>
  <si>
    <t>Mason</t>
  </si>
  <si>
    <t>Male helper</t>
  </si>
  <si>
    <t>Female helper</t>
  </si>
  <si>
    <t>RCC work</t>
  </si>
  <si>
    <t>Earth work</t>
  </si>
  <si>
    <t>Electrician</t>
  </si>
  <si>
    <t>Total</t>
  </si>
  <si>
    <t>Payment approved by MD:</t>
  </si>
  <si>
    <t>Prepared by:</t>
  </si>
  <si>
    <t>MDs approval</t>
  </si>
  <si>
    <t>Name</t>
  </si>
  <si>
    <t>A Suresh</t>
  </si>
  <si>
    <t>Date</t>
  </si>
  <si>
    <t>Annexure - B - Send Weekly</t>
  </si>
  <si>
    <t>Details of hire charges</t>
  </si>
  <si>
    <t>Equipment Type</t>
  </si>
  <si>
    <t>Units</t>
  </si>
  <si>
    <t>Annexure - C - send weekly</t>
  </si>
  <si>
    <t>Details of magterial received</t>
  </si>
  <si>
    <t>Material type</t>
  </si>
  <si>
    <t>Received date</t>
  </si>
  <si>
    <t>Inward no.</t>
  </si>
  <si>
    <t>Rate</t>
  </si>
  <si>
    <t xml:space="preserve"> </t>
  </si>
  <si>
    <t>Approved by:</t>
  </si>
  <si>
    <t>Asuresh</t>
  </si>
  <si>
    <t>Annexure - D - send weekly</t>
  </si>
  <si>
    <t>Mile stone report for CR-</t>
  </si>
  <si>
    <t>Villa Orchids</t>
  </si>
  <si>
    <t xml:space="preserve">Note: </t>
  </si>
  <si>
    <t xml:space="preserve">Prepare the statement for all the villas in the project. </t>
  </si>
  <si>
    <t>S No</t>
  </si>
  <si>
    <t>Villa no-</t>
  </si>
  <si>
    <t>Type (2, 3, 4BHK)</t>
  </si>
  <si>
    <t>SBUA</t>
  </si>
  <si>
    <t>Work start date</t>
  </si>
  <si>
    <t>Completion of plinth</t>
  </si>
  <si>
    <t>Completion of RCC</t>
  </si>
  <si>
    <t>Completion of  brickwork and plastering</t>
  </si>
  <si>
    <t>Completion of stage I</t>
  </si>
  <si>
    <t>Completion of stage II</t>
  </si>
  <si>
    <t>Completion of stage III</t>
  </si>
  <si>
    <t>Completion of stage IV</t>
  </si>
  <si>
    <t>Date of physical posession</t>
  </si>
  <si>
    <t>129</t>
  </si>
  <si>
    <t>3BHK</t>
  </si>
  <si>
    <t>14.08.189</t>
  </si>
  <si>
    <t>10.12.18</t>
  </si>
  <si>
    <t>14.08.19</t>
  </si>
  <si>
    <t>130</t>
  </si>
  <si>
    <t>136</t>
  </si>
  <si>
    <t>01.03.19</t>
  </si>
  <si>
    <t>25.07.19</t>
  </si>
  <si>
    <t>107</t>
  </si>
  <si>
    <t>01.08.19</t>
  </si>
  <si>
    <t>01.12.18/</t>
  </si>
  <si>
    <t>04.09.19</t>
  </si>
  <si>
    <t>Annexure - E2 - work completed and bill raised -send on the last Saturday of the month.</t>
  </si>
  <si>
    <t>MVR constructins</t>
  </si>
  <si>
    <t>sx+</t>
  </si>
  <si>
    <t>Note:</t>
  </si>
  <si>
    <t xml:space="preserve">Enter vlaue 1 if  work is completed and billed. Enter 0 otherwise. This statement must match billing database. </t>
  </si>
  <si>
    <t>Villa no.</t>
  </si>
  <si>
    <t>Earth work, footing, plinth, column1</t>
  </si>
  <si>
    <t>RRC, slabs + head room</t>
  </si>
  <si>
    <t>Brick work, compound wall &amp; site levelling</t>
  </si>
  <si>
    <t>2 coats plastering</t>
  </si>
  <si>
    <t>Final finishing and handover</t>
  </si>
  <si>
    <t>Total percentage of work done</t>
  </si>
  <si>
    <t>Rate per sft</t>
  </si>
  <si>
    <t>GST</t>
  </si>
  <si>
    <t>Construction contract value</t>
  </si>
  <si>
    <t>Value of work done</t>
  </si>
  <si>
    <t>Advance Paid</t>
  </si>
  <si>
    <t>Advance adjusted</t>
  </si>
  <si>
    <t>201</t>
  </si>
  <si>
    <t>02.05.18</t>
  </si>
  <si>
    <t>202</t>
  </si>
  <si>
    <t>03.05.18</t>
  </si>
  <si>
    <t>203</t>
  </si>
  <si>
    <t>01.08.18</t>
  </si>
  <si>
    <t>204</t>
  </si>
  <si>
    <t>100</t>
  </si>
  <si>
    <t>18.06.18</t>
  </si>
  <si>
    <t>101</t>
  </si>
  <si>
    <t>18.06.19</t>
  </si>
  <si>
    <t>83</t>
  </si>
  <si>
    <t>96</t>
  </si>
  <si>
    <t>127</t>
  </si>
  <si>
    <t>15.12.19</t>
  </si>
  <si>
    <t>128</t>
  </si>
  <si>
    <t>19.12.19</t>
  </si>
  <si>
    <t>196</t>
  </si>
  <si>
    <t>01.12.19</t>
  </si>
  <si>
    <t>Annexure - E1 - Details of partial work done and not yet billed - send on the last Saturday of the month-</t>
  </si>
  <si>
    <t>MVR Construction</t>
  </si>
  <si>
    <t>Enter value beween 1&amp;100 as approximate pecentage of work completed- Enter 0 where work is completed and billed.</t>
  </si>
  <si>
    <t>Annexure - F - Summary of accounts -send on the last Saturday of the month.</t>
  </si>
  <si>
    <t>M Venkat raju</t>
  </si>
  <si>
    <t>Summary - of credits</t>
  </si>
  <si>
    <t>Work completed &amp; billed</t>
  </si>
  <si>
    <t>Unbilled amount</t>
  </si>
  <si>
    <t>Mobilization advance paid</t>
  </si>
  <si>
    <t>Payment for increase in rate form ___ to ____</t>
  </si>
  <si>
    <t>Other credits</t>
  </si>
  <si>
    <t>Club house - billed value</t>
  </si>
  <si>
    <t>Club house - unbilled value - approx.</t>
  </si>
  <si>
    <t>Total A</t>
  </si>
  <si>
    <t>Summary - of debits</t>
  </si>
  <si>
    <t>Mobilization advance adjusted</t>
  </si>
  <si>
    <t>Amount paid</t>
  </si>
  <si>
    <t>Other debits</t>
  </si>
  <si>
    <t>Total B</t>
  </si>
  <si>
    <t>Net payable to contractor (A-B)</t>
  </si>
</sst>
</file>

<file path=xl/styles.xml><?xml version="1.0" encoding="utf-8"?>
<styleSheet xmlns="http://schemas.openxmlformats.org/spreadsheetml/2006/main">
  <numFmts count="9">
    <numFmt numFmtId="176" formatCode="_ &quot;₹&quot;\ * #,##0_ ;_ &quot;₹&quot;\ * \-#,##0_ ;_ &quot;₹&quot;\ * &quot;-&quot;_ ;_ @_ "/>
    <numFmt numFmtId="177" formatCode="_ &quot;₹&quot;\ * #,##0.00_ ;_ &quot;₹&quot;\ * \-#,##0.00_ ;_ &quot;₹&quot;\ * &quot;-&quot;??_ ;_ @_ "/>
    <numFmt numFmtId="178" formatCode="_ * #,##0_ ;_ * \-#,##0_ ;_ * &quot;-&quot;_ ;_ @_ "/>
    <numFmt numFmtId="179" formatCode="_(* #,##0_);_(* \(#,##0\);_(* &quot;-&quot;??_);_(@_)"/>
    <numFmt numFmtId="180" formatCode="dd\ mmmm\ yyyy;@"/>
    <numFmt numFmtId="181" formatCode="[$-409]d/mmm/yy;@"/>
    <numFmt numFmtId="182" formatCode="_(* #,##0.00_);_(* \(#,##0.00\);_(* &quot;-&quot;??_);_(@_)"/>
    <numFmt numFmtId="183" formatCode="dd/mm/yyyy"/>
    <numFmt numFmtId="184" formatCode="_ * #,##0_ ;_ * \-#,##0_ ;_ * &quot;-&quot;??_ ;_ @_ "/>
  </numFmts>
  <fonts count="23">
    <font>
      <sz val="11"/>
      <color theme="1"/>
      <name val="Calibri"/>
      <charset val="134"/>
      <scheme val="minor"/>
    </font>
    <font>
      <sz val="10"/>
      <color theme="1"/>
      <name val="Times New Roman"/>
      <charset val="134"/>
    </font>
    <font>
      <sz val="10"/>
      <color indexed="8"/>
      <name val="Times New Roman"/>
      <charset val="134"/>
    </font>
    <font>
      <sz val="10"/>
      <name val="Times New Roman"/>
      <charset val="134"/>
    </font>
    <font>
      <sz val="11"/>
      <color theme="1"/>
      <name val="Calibri"/>
      <charset val="0"/>
      <scheme val="minor"/>
    </font>
    <font>
      <b/>
      <sz val="11"/>
      <color rgb="FF3F3F3F"/>
      <name val="Calibri"/>
      <charset val="0"/>
      <scheme val="minor"/>
    </font>
    <font>
      <sz val="11"/>
      <color rgb="FF3F3F76"/>
      <name val="Calibri"/>
      <charset val="0"/>
      <scheme val="minor"/>
    </font>
    <font>
      <b/>
      <sz val="11"/>
      <color rgb="FFFFFFFF"/>
      <name val="Calibri"/>
      <charset val="0"/>
      <scheme val="minor"/>
    </font>
    <font>
      <sz val="11"/>
      <color theme="0"/>
      <name val="Calibri"/>
      <charset val="0"/>
      <scheme val="minor"/>
    </font>
    <font>
      <u/>
      <sz val="11"/>
      <color rgb="FF800080"/>
      <name val="Calibri"/>
      <charset val="0"/>
      <scheme val="minor"/>
    </font>
    <font>
      <b/>
      <sz val="13"/>
      <color theme="3"/>
      <name val="Calibri"/>
      <charset val="134"/>
      <scheme val="minor"/>
    </font>
    <font>
      <u/>
      <sz val="11"/>
      <color rgb="FF0000FF"/>
      <name val="Calibri"/>
      <charset val="0"/>
      <scheme val="minor"/>
    </font>
    <font>
      <b/>
      <sz val="18"/>
      <color theme="3"/>
      <name val="Calibri"/>
      <charset val="134"/>
      <scheme val="minor"/>
    </font>
    <font>
      <sz val="11"/>
      <color rgb="FFFF0000"/>
      <name val="Calibri"/>
      <charset val="0"/>
      <scheme val="minor"/>
    </font>
    <font>
      <sz val="11"/>
      <color rgb="FF006100"/>
      <name val="Calibri"/>
      <charset val="0"/>
      <scheme val="minor"/>
    </font>
    <font>
      <b/>
      <sz val="11"/>
      <color theme="3"/>
      <name val="Calibri"/>
      <charset val="134"/>
      <scheme val="minor"/>
    </font>
    <font>
      <i/>
      <sz val="11"/>
      <color rgb="FF7F7F7F"/>
      <name val="Calibri"/>
      <charset val="0"/>
      <scheme val="minor"/>
    </font>
    <font>
      <b/>
      <sz val="15"/>
      <color theme="3"/>
      <name val="Calibri"/>
      <charset val="134"/>
      <scheme val="minor"/>
    </font>
    <font>
      <b/>
      <sz val="11"/>
      <color theme="1"/>
      <name val="Calibri"/>
      <charset val="0"/>
      <scheme val="minor"/>
    </font>
    <font>
      <sz val="11"/>
      <color rgb="FF9C0006"/>
      <name val="Calibri"/>
      <charset val="0"/>
      <scheme val="minor"/>
    </font>
    <font>
      <sz val="11"/>
      <color rgb="FFFA7D00"/>
      <name val="Calibri"/>
      <charset val="0"/>
      <scheme val="minor"/>
    </font>
    <font>
      <b/>
      <sz val="11"/>
      <color rgb="FFFA7D00"/>
      <name val="Calibri"/>
      <charset val="0"/>
      <scheme val="minor"/>
    </font>
    <font>
      <sz val="11"/>
      <color rgb="FF9C6500"/>
      <name val="Calibri"/>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9">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4" fillId="8" borderId="0" applyNumberFormat="0" applyBorder="0" applyAlignment="0" applyProtection="0">
      <alignment vertical="center"/>
    </xf>
    <xf numFmtId="182" fontId="0" fillId="0" borderId="0" applyFont="0" applyFill="0" applyBorder="0" applyAlignment="0" applyProtection="0"/>
    <xf numFmtId="178" fontId="0" fillId="0" borderId="0" applyFont="0" applyFill="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0" fontId="7" fillId="5" borderId="13" applyNumberFormat="0" applyAlignment="0" applyProtection="0">
      <alignment vertical="center"/>
    </xf>
    <xf numFmtId="0" fontId="10" fillId="0" borderId="14" applyNumberFormat="0" applyFill="0" applyAlignment="0" applyProtection="0">
      <alignment vertical="center"/>
    </xf>
    <xf numFmtId="0" fontId="0" fillId="9" borderId="15" applyNumberFormat="0" applyFont="0" applyAlignment="0" applyProtection="0">
      <alignment vertical="center"/>
    </xf>
    <xf numFmtId="0" fontId="11" fillId="0" borderId="0" applyNumberFormat="0" applyFill="0" applyBorder="0" applyAlignment="0" applyProtection="0">
      <alignment vertical="center"/>
    </xf>
    <xf numFmtId="0" fontId="8" fillId="12" borderId="0" applyNumberFormat="0" applyBorder="0" applyAlignment="0" applyProtection="0">
      <alignment vertical="center"/>
    </xf>
    <xf numFmtId="0" fontId="9" fillId="0" borderId="0" applyNumberFormat="0" applyFill="0" applyBorder="0" applyAlignment="0" applyProtection="0">
      <alignment vertical="center"/>
    </xf>
    <xf numFmtId="0" fontId="4" fillId="15" borderId="0" applyNumberFormat="0" applyBorder="0" applyAlignment="0" applyProtection="0">
      <alignment vertical="center"/>
    </xf>
    <xf numFmtId="0" fontId="13" fillId="0" borderId="0" applyNumberFormat="0" applyFill="0" applyBorder="0" applyAlignment="0" applyProtection="0">
      <alignment vertical="center"/>
    </xf>
    <xf numFmtId="0" fontId="4" fillId="18"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6" fillId="4" borderId="12" applyNumberFormat="0" applyAlignment="0" applyProtection="0">
      <alignment vertical="center"/>
    </xf>
    <xf numFmtId="0" fontId="8" fillId="7" borderId="0" applyNumberFormat="0" applyBorder="0" applyAlignment="0" applyProtection="0">
      <alignment vertical="center"/>
    </xf>
    <xf numFmtId="0" fontId="14" fillId="17" borderId="0" applyNumberFormat="0" applyBorder="0" applyAlignment="0" applyProtection="0">
      <alignment vertical="center"/>
    </xf>
    <xf numFmtId="0" fontId="5" fillId="3" borderId="11" applyNumberFormat="0" applyAlignment="0" applyProtection="0">
      <alignment vertical="center"/>
    </xf>
    <xf numFmtId="0" fontId="4" fillId="21" borderId="0" applyNumberFormat="0" applyBorder="0" applyAlignment="0" applyProtection="0">
      <alignment vertical="center"/>
    </xf>
    <xf numFmtId="0" fontId="21" fillId="3" borderId="12" applyNumberFormat="0" applyAlignment="0" applyProtection="0">
      <alignment vertical="center"/>
    </xf>
    <xf numFmtId="0" fontId="20" fillId="0" borderId="18" applyNumberFormat="0" applyFill="0" applyAlignment="0" applyProtection="0">
      <alignment vertical="center"/>
    </xf>
    <xf numFmtId="0" fontId="18" fillId="0" borderId="17" applyNumberFormat="0" applyFill="0" applyAlignment="0" applyProtection="0">
      <alignment vertical="center"/>
    </xf>
    <xf numFmtId="0" fontId="19" fillId="20" borderId="0" applyNumberFormat="0" applyBorder="0" applyAlignment="0" applyProtection="0">
      <alignment vertical="center"/>
    </xf>
    <xf numFmtId="0" fontId="22" fillId="26" borderId="0" applyNumberFormat="0" applyBorder="0" applyAlignment="0" applyProtection="0">
      <alignment vertical="center"/>
    </xf>
    <xf numFmtId="0" fontId="8" fillId="25" borderId="0" applyNumberFormat="0" applyBorder="0" applyAlignment="0" applyProtection="0">
      <alignment vertical="center"/>
    </xf>
    <xf numFmtId="0" fontId="4" fillId="11"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Alignment="0" applyProtection="0">
      <alignment vertical="center"/>
    </xf>
    <xf numFmtId="0" fontId="4" fillId="23" borderId="0" applyNumberFormat="0" applyBorder="0" applyAlignment="0" applyProtection="0">
      <alignment vertical="center"/>
    </xf>
    <xf numFmtId="0" fontId="4" fillId="2"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4" fillId="19" borderId="0" applyNumberFormat="0" applyBorder="0" applyAlignment="0" applyProtection="0">
      <alignment vertical="center"/>
    </xf>
    <xf numFmtId="0" fontId="8" fillId="22" borderId="0" applyNumberFormat="0" applyBorder="0" applyAlignment="0" applyProtection="0">
      <alignment vertical="center"/>
    </xf>
    <xf numFmtId="0" fontId="4" fillId="13" borderId="0" applyNumberFormat="0" applyBorder="0" applyAlignment="0" applyProtection="0">
      <alignment vertical="center"/>
    </xf>
    <xf numFmtId="0" fontId="4" fillId="29" borderId="0" applyNumberFormat="0" applyBorder="0" applyAlignment="0" applyProtection="0">
      <alignment vertical="center"/>
    </xf>
    <xf numFmtId="0" fontId="8" fillId="30" borderId="0" applyNumberFormat="0" applyBorder="0" applyAlignment="0" applyProtection="0">
      <alignment vertical="center"/>
    </xf>
    <xf numFmtId="0" fontId="4" fillId="2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4" fillId="10" borderId="0" applyNumberFormat="0" applyBorder="0" applyAlignment="0" applyProtection="0">
      <alignment vertical="center"/>
    </xf>
    <xf numFmtId="0" fontId="8" fillId="32" borderId="0" applyNumberFormat="0" applyBorder="0" applyAlignment="0" applyProtection="0">
      <alignment vertical="center"/>
    </xf>
  </cellStyleXfs>
  <cellXfs count="69">
    <xf numFmtId="0" fontId="0" fillId="0" borderId="0" xfId="0"/>
    <xf numFmtId="0" fontId="1" fillId="0" borderId="0" xfId="0" applyFont="1" applyProtection="1"/>
    <xf numFmtId="0" fontId="1" fillId="0" borderId="0" xfId="0" applyFont="1" applyAlignment="1" applyProtection="1"/>
    <xf numFmtId="0" fontId="2" fillId="0" borderId="0" xfId="0" applyFont="1" applyBorder="1" applyAlignment="1" applyProtection="1">
      <alignment horizontal="center"/>
    </xf>
    <xf numFmtId="0" fontId="2" fillId="0" borderId="0" xfId="0" applyFont="1" applyBorder="1" applyAlignment="1" applyProtection="1"/>
    <xf numFmtId="179" fontId="2" fillId="0" borderId="0" xfId="2" applyNumberFormat="1" applyFont="1" applyBorder="1" applyAlignment="1" applyProtection="1"/>
    <xf numFmtId="181" fontId="2" fillId="0" borderId="0" xfId="0" applyNumberFormat="1" applyFont="1" applyBorder="1" applyAlignment="1" applyProtection="1"/>
    <xf numFmtId="182" fontId="2" fillId="0" borderId="0" xfId="2" applyFont="1" applyBorder="1" applyAlignment="1" applyProtection="1"/>
    <xf numFmtId="0" fontId="1" fillId="0" borderId="0" xfId="0" applyFont="1" applyAlignment="1" applyProtection="1">
      <alignment horizontal="left"/>
    </xf>
    <xf numFmtId="0" fontId="1" fillId="0" borderId="0" xfId="0" applyFont="1" applyProtection="1">
      <protection locked="0"/>
    </xf>
    <xf numFmtId="180" fontId="1" fillId="0" borderId="0" xfId="0" applyNumberFormat="1" applyFont="1" applyProtection="1">
      <protection locked="0"/>
    </xf>
    <xf numFmtId="183" fontId="1" fillId="0" borderId="0" xfId="0" applyNumberFormat="1" applyFont="1" applyAlignment="1" applyProtection="1"/>
    <xf numFmtId="0" fontId="2" fillId="0" borderId="1" xfId="0" applyFont="1" applyBorder="1" applyAlignment="1" applyProtection="1">
      <alignment horizontal="center"/>
    </xf>
    <xf numFmtId="0" fontId="2" fillId="0" borderId="1" xfId="0" applyFont="1" applyBorder="1" applyAlignment="1" applyProtection="1"/>
    <xf numFmtId="179" fontId="2" fillId="0" borderId="1" xfId="2" applyNumberFormat="1" applyFont="1" applyBorder="1" applyAlignment="1" applyProtection="1"/>
    <xf numFmtId="0" fontId="2" fillId="0" borderId="0" xfId="0" applyFont="1" applyBorder="1" applyAlignment="1" applyProtection="1">
      <protection locked="0"/>
    </xf>
    <xf numFmtId="179" fontId="2" fillId="0" borderId="0" xfId="2" applyNumberFormat="1" applyFont="1" applyBorder="1" applyAlignment="1" applyProtection="1">
      <protection locked="0"/>
    </xf>
    <xf numFmtId="184" fontId="1" fillId="0" borderId="0" xfId="2" applyNumberFormat="1" applyFont="1" applyAlignment="1" applyProtection="1"/>
    <xf numFmtId="0" fontId="1" fillId="0" borderId="0" xfId="0" applyFont="1" applyBorder="1" applyAlignment="1" applyProtection="1"/>
    <xf numFmtId="0" fontId="1" fillId="0" borderId="0" xfId="0" applyFont="1" applyAlignment="1" applyProtection="1">
      <alignment wrapText="1"/>
    </xf>
    <xf numFmtId="0" fontId="1" fillId="0" borderId="1" xfId="0" applyFont="1" applyBorder="1" applyAlignment="1" applyProtection="1">
      <alignment horizontal="left"/>
    </xf>
    <xf numFmtId="0" fontId="1" fillId="0" borderId="1" xfId="0" applyFont="1" applyBorder="1" applyAlignment="1" applyProtection="1"/>
    <xf numFmtId="184" fontId="1" fillId="0" borderId="1" xfId="2" applyNumberFormat="1" applyFont="1" applyBorder="1" applyAlignment="1" applyProtection="1"/>
    <xf numFmtId="183" fontId="1" fillId="0" borderId="1" xfId="2" applyNumberFormat="1" applyFont="1" applyBorder="1" applyAlignment="1" applyProtection="1"/>
    <xf numFmtId="0" fontId="1" fillId="0" borderId="2" xfId="0" applyFont="1" applyBorder="1" applyAlignment="1" applyProtection="1">
      <alignment horizontal="left" wrapText="1"/>
    </xf>
    <xf numFmtId="0" fontId="1" fillId="0" borderId="2" xfId="0" applyFont="1" applyBorder="1" applyAlignment="1" applyProtection="1">
      <alignment horizontal="center" wrapText="1"/>
    </xf>
    <xf numFmtId="0" fontId="1" fillId="0" borderId="2" xfId="0" applyFont="1" applyBorder="1" applyAlignment="1" applyProtection="1">
      <alignment wrapText="1"/>
    </xf>
    <xf numFmtId="184" fontId="1" fillId="0" borderId="2" xfId="2" applyNumberFormat="1" applyFont="1" applyBorder="1" applyAlignment="1" applyProtection="1">
      <alignment horizontal="center" wrapText="1"/>
    </xf>
    <xf numFmtId="183" fontId="1" fillId="0" borderId="2" xfId="2" applyNumberFormat="1" applyFont="1" applyBorder="1" applyAlignment="1" applyProtection="1">
      <alignment horizontal="center" wrapText="1"/>
    </xf>
    <xf numFmtId="49"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184" fontId="3" fillId="0" borderId="0" xfId="2" applyNumberFormat="1" applyFont="1" applyBorder="1" applyAlignment="1" applyProtection="1">
      <alignment horizontal="center"/>
      <protection locked="0"/>
    </xf>
    <xf numFmtId="181" fontId="3" fillId="0" borderId="0" xfId="2" applyNumberFormat="1" applyFont="1" applyFill="1" applyBorder="1" applyAlignment="1" applyProtection="1">
      <alignment horizontal="right"/>
      <protection locked="0"/>
    </xf>
    <xf numFmtId="184" fontId="1" fillId="0" borderId="0" xfId="2" applyNumberFormat="1" applyFont="1" applyAlignment="1" applyProtection="1">
      <protection locked="0"/>
    </xf>
    <xf numFmtId="181" fontId="3" fillId="0" borderId="0" xfId="2" applyNumberFormat="1" applyFont="1" applyBorder="1" applyAlignment="1" applyProtection="1">
      <alignment horizontal="right"/>
      <protection locked="0"/>
    </xf>
    <xf numFmtId="0" fontId="3" fillId="0" borderId="1" xfId="0" applyFont="1" applyBorder="1" applyAlignment="1" applyProtection="1">
      <alignment horizontal="center"/>
    </xf>
    <xf numFmtId="183" fontId="1" fillId="0" borderId="0" xfId="0" applyNumberFormat="1" applyFont="1" applyAlignment="1" applyProtection="1">
      <alignment horizontal="right"/>
    </xf>
    <xf numFmtId="0" fontId="1" fillId="0" borderId="1" xfId="0" applyFont="1" applyBorder="1" applyAlignment="1" applyProtection="1">
      <alignment horizontal="left" wrapText="1"/>
    </xf>
    <xf numFmtId="0" fontId="1" fillId="0" borderId="1" xfId="0" applyFont="1" applyBorder="1" applyAlignment="1" applyProtection="1">
      <alignment wrapText="1"/>
    </xf>
    <xf numFmtId="184" fontId="1" fillId="0" borderId="1" xfId="2" applyNumberFormat="1" applyFont="1" applyBorder="1" applyAlignment="1" applyProtection="1">
      <alignment wrapText="1"/>
    </xf>
    <xf numFmtId="183" fontId="1" fillId="0" borderId="1" xfId="2" applyNumberFormat="1" applyFont="1" applyBorder="1" applyAlignment="1" applyProtection="1">
      <alignment wrapText="1"/>
    </xf>
    <xf numFmtId="0" fontId="1" fillId="0" borderId="0" xfId="0" applyFont="1" applyAlignment="1" applyProtection="1">
      <alignment horizontal="left"/>
      <protection locked="0"/>
    </xf>
    <xf numFmtId="183" fontId="1" fillId="0" borderId="0" xfId="0" applyNumberFormat="1" applyFont="1" applyProtection="1"/>
    <xf numFmtId="0" fontId="1" fillId="0" borderId="0" xfId="0" applyFont="1" applyBorder="1" applyProtection="1"/>
    <xf numFmtId="0" fontId="1" fillId="0" borderId="1" xfId="0" applyFont="1" applyBorder="1" applyAlignment="1" applyProtection="1">
      <alignment horizontal="center"/>
    </xf>
    <xf numFmtId="0" fontId="1" fillId="0" borderId="1" xfId="0" applyFont="1" applyBorder="1" applyProtection="1"/>
    <xf numFmtId="183" fontId="1" fillId="0" borderId="0" xfId="2" applyNumberFormat="1" applyFont="1" applyProtection="1">
      <protection locked="0"/>
    </xf>
    <xf numFmtId="49" fontId="1" fillId="0" borderId="0" xfId="2" applyNumberFormat="1" applyFont="1" applyProtection="1">
      <protection locked="0"/>
    </xf>
    <xf numFmtId="182" fontId="1" fillId="0" borderId="0" xfId="2" applyFont="1" applyProtection="1">
      <protection locked="0"/>
    </xf>
    <xf numFmtId="179" fontId="1" fillId="0" borderId="0" xfId="2" applyNumberFormat="1" applyFont="1" applyProtection="1">
      <protection locked="0"/>
    </xf>
    <xf numFmtId="182" fontId="1" fillId="0" borderId="0" xfId="2" applyFont="1" applyProtection="1"/>
    <xf numFmtId="182" fontId="1" fillId="0" borderId="0" xfId="2" applyFont="1" applyBorder="1" applyProtection="1">
      <protection locked="0"/>
    </xf>
    <xf numFmtId="182" fontId="1" fillId="0" borderId="1" xfId="2" applyFont="1" applyBorder="1" applyProtection="1"/>
    <xf numFmtId="0" fontId="1" fillId="0" borderId="3" xfId="0" applyFont="1" applyBorder="1" applyProtection="1"/>
    <xf numFmtId="0" fontId="1" fillId="0" borderId="4" xfId="0" applyFont="1" applyBorder="1" applyProtection="1"/>
    <xf numFmtId="0" fontId="1" fillId="0" borderId="5" xfId="0" applyFont="1" applyBorder="1" applyProtection="1"/>
    <xf numFmtId="0" fontId="1" fillId="0" borderId="6" xfId="0" applyFont="1" applyBorder="1" applyProtection="1">
      <protection locked="0"/>
    </xf>
    <xf numFmtId="0" fontId="1" fillId="0" borderId="4" xfId="0" applyFont="1" applyBorder="1" applyProtection="1">
      <protection locked="0"/>
    </xf>
    <xf numFmtId="0" fontId="1" fillId="0" borderId="7" xfId="0" applyFont="1" applyBorder="1" applyProtection="1">
      <protection locked="0"/>
    </xf>
    <xf numFmtId="0" fontId="1" fillId="0" borderId="8" xfId="0" applyFont="1" applyBorder="1" applyProtection="1"/>
    <xf numFmtId="0" fontId="1" fillId="0" borderId="2" xfId="0" applyFont="1" applyBorder="1" applyProtection="1">
      <protection locked="0"/>
    </xf>
    <xf numFmtId="0" fontId="1" fillId="0" borderId="9" xfId="0" applyFont="1" applyBorder="1" applyProtection="1">
      <protection locked="0"/>
    </xf>
    <xf numFmtId="0" fontId="1" fillId="0" borderId="10" xfId="0" applyFont="1" applyBorder="1" applyProtection="1">
      <protection locked="0"/>
    </xf>
    <xf numFmtId="179" fontId="1" fillId="0" borderId="0" xfId="2" applyNumberFormat="1" applyFont="1" applyProtection="1"/>
    <xf numFmtId="179" fontId="1" fillId="0" borderId="1" xfId="0" applyNumberFormat="1" applyFont="1" applyBorder="1" applyProtection="1"/>
    <xf numFmtId="0" fontId="1" fillId="0" borderId="7" xfId="0" applyFont="1" applyBorder="1" applyProtection="1"/>
    <xf numFmtId="0" fontId="1" fillId="0" borderId="6" xfId="0" applyFont="1" applyBorder="1" applyProtection="1"/>
    <xf numFmtId="0" fontId="1" fillId="0" borderId="9" xfId="0" applyFont="1" applyBorder="1" applyProtection="1"/>
    <xf numFmtId="0" fontId="1" fillId="0" borderId="10" xfId="0" applyFont="1" applyBorder="1" applyProtection="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opLeftCell="A10" workbookViewId="0">
      <selection activeCell="D25" sqref="D25"/>
    </sheetView>
  </sheetViews>
  <sheetFormatPr defaultColWidth="9.14285714285714" defaultRowHeight="12.75" outlineLevelCol="5"/>
  <cols>
    <col min="1" max="1" width="7.42857142857143" style="1" customWidth="1"/>
    <col min="2" max="2" width="19.2857142857143" style="1" customWidth="1"/>
    <col min="3" max="6" width="14.8571428571429" style="1" customWidth="1"/>
    <col min="7" max="16384" width="9.14285714285714" style="1"/>
  </cols>
  <sheetData>
    <row r="1" spans="1:1">
      <c r="A1" s="1" t="s">
        <v>0</v>
      </c>
    </row>
    <row r="2" spans="1:1">
      <c r="A2" s="1" t="s">
        <v>1</v>
      </c>
    </row>
    <row r="3" spans="1:3">
      <c r="A3" s="1" t="s">
        <v>2</v>
      </c>
      <c r="C3" s="9" t="s">
        <v>3</v>
      </c>
    </row>
    <row r="4" spans="1:3">
      <c r="A4" s="1" t="s">
        <v>4</v>
      </c>
      <c r="C4" s="9" t="s">
        <v>5</v>
      </c>
    </row>
    <row r="5" spans="1:3">
      <c r="A5" s="1" t="s">
        <v>6</v>
      </c>
      <c r="C5" s="9" t="s">
        <v>7</v>
      </c>
    </row>
    <row r="6" spans="1:3">
      <c r="A6" s="1" t="s">
        <v>8</v>
      </c>
      <c r="C6" s="10">
        <v>44036</v>
      </c>
    </row>
    <row r="7" spans="1:6">
      <c r="A7" s="1" t="s">
        <v>9</v>
      </c>
      <c r="C7" s="42" t="s">
        <v>10</v>
      </c>
      <c r="D7" s="10">
        <v>44029</v>
      </c>
      <c r="E7" s="1" t="s">
        <v>11</v>
      </c>
      <c r="F7" s="10">
        <v>44036</v>
      </c>
    </row>
    <row r="9" spans="1:6">
      <c r="A9" s="44" t="s">
        <v>12</v>
      </c>
      <c r="B9" s="44" t="s">
        <v>13</v>
      </c>
      <c r="C9" s="44" t="s">
        <v>14</v>
      </c>
      <c r="D9" s="44" t="s">
        <v>15</v>
      </c>
      <c r="E9" s="44" t="s">
        <v>16</v>
      </c>
      <c r="F9" s="44" t="s">
        <v>17</v>
      </c>
    </row>
    <row r="10" spans="1:6">
      <c r="A10" s="1">
        <v>1</v>
      </c>
      <c r="B10" s="9" t="s">
        <v>18</v>
      </c>
      <c r="C10" s="9" t="s">
        <v>19</v>
      </c>
      <c r="D10" s="49">
        <v>15</v>
      </c>
      <c r="E10" s="48">
        <v>575</v>
      </c>
      <c r="F10" s="63">
        <f>D10*E10</f>
        <v>8625</v>
      </c>
    </row>
    <row r="11" spans="1:6">
      <c r="A11" s="1">
        <v>2</v>
      </c>
      <c r="B11" s="9" t="s">
        <v>18</v>
      </c>
      <c r="C11" s="9" t="s">
        <v>20</v>
      </c>
      <c r="D11" s="49">
        <v>15</v>
      </c>
      <c r="E11" s="48">
        <v>400</v>
      </c>
      <c r="F11" s="63">
        <f t="shared" ref="F11:F29" si="0">D11*E11</f>
        <v>6000</v>
      </c>
    </row>
    <row r="12" spans="1:6">
      <c r="A12" s="1">
        <v>3</v>
      </c>
      <c r="B12" s="9" t="s">
        <v>18</v>
      </c>
      <c r="C12" s="9" t="s">
        <v>21</v>
      </c>
      <c r="D12" s="49"/>
      <c r="E12" s="48">
        <v>350</v>
      </c>
      <c r="F12" s="63">
        <f t="shared" si="0"/>
        <v>0</v>
      </c>
    </row>
    <row r="13" spans="1:6">
      <c r="A13" s="1">
        <v>4</v>
      </c>
      <c r="B13" s="9" t="s">
        <v>22</v>
      </c>
      <c r="C13" s="9" t="s">
        <v>19</v>
      </c>
      <c r="D13" s="49"/>
      <c r="E13" s="48">
        <v>575</v>
      </c>
      <c r="F13" s="63">
        <f t="shared" si="0"/>
        <v>0</v>
      </c>
    </row>
    <row r="14" spans="1:6">
      <c r="A14" s="1">
        <v>5</v>
      </c>
      <c r="B14" s="9" t="s">
        <v>22</v>
      </c>
      <c r="C14" s="9" t="s">
        <v>20</v>
      </c>
      <c r="D14" s="49"/>
      <c r="E14" s="48">
        <v>400</v>
      </c>
      <c r="F14" s="63">
        <f t="shared" si="0"/>
        <v>0</v>
      </c>
    </row>
    <row r="15" spans="1:6">
      <c r="A15" s="1">
        <v>6</v>
      </c>
      <c r="B15" s="9" t="s">
        <v>22</v>
      </c>
      <c r="C15" s="9" t="s">
        <v>21</v>
      </c>
      <c r="D15" s="49"/>
      <c r="E15" s="48"/>
      <c r="F15" s="63">
        <f t="shared" si="0"/>
        <v>0</v>
      </c>
    </row>
    <row r="16" spans="1:6">
      <c r="A16" s="1">
        <v>7</v>
      </c>
      <c r="B16" s="9" t="s">
        <v>23</v>
      </c>
      <c r="C16" s="9" t="s">
        <v>19</v>
      </c>
      <c r="D16" s="49"/>
      <c r="E16" s="48"/>
      <c r="F16" s="63">
        <f t="shared" si="0"/>
        <v>0</v>
      </c>
    </row>
    <row r="17" spans="1:6">
      <c r="A17" s="1">
        <v>8</v>
      </c>
      <c r="B17" s="9" t="s">
        <v>23</v>
      </c>
      <c r="C17" s="9" t="s">
        <v>20</v>
      </c>
      <c r="D17" s="49"/>
      <c r="E17" s="48">
        <v>450</v>
      </c>
      <c r="F17" s="63">
        <f t="shared" si="0"/>
        <v>0</v>
      </c>
    </row>
    <row r="18" spans="1:6">
      <c r="A18" s="1">
        <v>9</v>
      </c>
      <c r="B18" s="9" t="s">
        <v>23</v>
      </c>
      <c r="C18" s="9" t="s">
        <v>21</v>
      </c>
      <c r="D18" s="49"/>
      <c r="E18" s="48">
        <v>400</v>
      </c>
      <c r="F18" s="63">
        <f t="shared" si="0"/>
        <v>0</v>
      </c>
    </row>
    <row r="19" spans="1:6">
      <c r="A19" s="1">
        <v>10</v>
      </c>
      <c r="B19" s="9" t="s">
        <v>24</v>
      </c>
      <c r="C19" s="9" t="s">
        <v>19</v>
      </c>
      <c r="D19" s="49"/>
      <c r="E19" s="48"/>
      <c r="F19" s="63">
        <f t="shared" si="0"/>
        <v>0</v>
      </c>
    </row>
    <row r="20" spans="1:6">
      <c r="A20" s="1">
        <v>11</v>
      </c>
      <c r="B20" s="9" t="s">
        <v>24</v>
      </c>
      <c r="C20" s="9" t="s">
        <v>20</v>
      </c>
      <c r="D20" s="49"/>
      <c r="E20" s="48"/>
      <c r="F20" s="63">
        <f t="shared" si="0"/>
        <v>0</v>
      </c>
    </row>
    <row r="21" spans="1:6">
      <c r="A21" s="1">
        <v>12</v>
      </c>
      <c r="B21" s="9"/>
      <c r="C21" s="9"/>
      <c r="D21" s="49"/>
      <c r="E21" s="48"/>
      <c r="F21" s="63">
        <f t="shared" si="0"/>
        <v>0</v>
      </c>
    </row>
    <row r="22" spans="1:6">
      <c r="A22" s="1">
        <v>13</v>
      </c>
      <c r="B22" s="9"/>
      <c r="C22" s="9"/>
      <c r="D22" s="49"/>
      <c r="E22" s="48"/>
      <c r="F22" s="63">
        <f t="shared" si="0"/>
        <v>0</v>
      </c>
    </row>
    <row r="23" spans="1:6">
      <c r="A23" s="1">
        <v>14</v>
      </c>
      <c r="B23" s="9"/>
      <c r="C23" s="9"/>
      <c r="D23" s="49"/>
      <c r="E23" s="48"/>
      <c r="F23" s="63">
        <f t="shared" si="0"/>
        <v>0</v>
      </c>
    </row>
    <row r="24" spans="1:6">
      <c r="A24" s="1">
        <v>15</v>
      </c>
      <c r="B24" s="9"/>
      <c r="C24" s="9"/>
      <c r="D24" s="49"/>
      <c r="E24" s="48"/>
      <c r="F24" s="63">
        <f t="shared" si="0"/>
        <v>0</v>
      </c>
    </row>
    <row r="25" spans="1:6">
      <c r="A25" s="1">
        <v>16</v>
      </c>
      <c r="B25" s="9"/>
      <c r="C25" s="9"/>
      <c r="D25" s="49"/>
      <c r="E25" s="48"/>
      <c r="F25" s="63">
        <f t="shared" si="0"/>
        <v>0</v>
      </c>
    </row>
    <row r="26" spans="1:6">
      <c r="A26" s="1">
        <v>17</v>
      </c>
      <c r="B26" s="9"/>
      <c r="C26" s="9"/>
      <c r="D26" s="49"/>
      <c r="E26" s="48"/>
      <c r="F26" s="63">
        <f t="shared" si="0"/>
        <v>0</v>
      </c>
    </row>
    <row r="27" spans="1:6">
      <c r="A27" s="1">
        <v>18</v>
      </c>
      <c r="B27" s="9"/>
      <c r="C27" s="9"/>
      <c r="D27" s="49"/>
      <c r="E27" s="48"/>
      <c r="F27" s="63">
        <f t="shared" si="0"/>
        <v>0</v>
      </c>
    </row>
    <row r="28" spans="1:6">
      <c r="A28" s="1">
        <v>19</v>
      </c>
      <c r="B28" s="9"/>
      <c r="C28" s="9"/>
      <c r="D28" s="49"/>
      <c r="E28" s="48"/>
      <c r="F28" s="63">
        <f t="shared" si="0"/>
        <v>0</v>
      </c>
    </row>
    <row r="29" spans="1:6">
      <c r="A29" s="1">
        <v>20</v>
      </c>
      <c r="B29" s="9"/>
      <c r="C29" s="9"/>
      <c r="D29" s="49"/>
      <c r="E29" s="48"/>
      <c r="F29" s="63">
        <f t="shared" si="0"/>
        <v>0</v>
      </c>
    </row>
    <row r="30" spans="1:6">
      <c r="A30" s="45"/>
      <c r="B30" s="45" t="s">
        <v>25</v>
      </c>
      <c r="C30" s="45"/>
      <c r="D30" s="45"/>
      <c r="E30" s="45"/>
      <c r="F30" s="64">
        <f>SUM(F10:F29)</f>
        <v>14625</v>
      </c>
    </row>
    <row r="31" spans="1:6">
      <c r="A31" s="43"/>
      <c r="B31" s="43" t="s">
        <v>26</v>
      </c>
      <c r="C31" s="43"/>
      <c r="D31" s="43"/>
      <c r="E31" s="43"/>
      <c r="F31" s="43"/>
    </row>
    <row r="32" spans="1:6">
      <c r="A32" s="45" t="s">
        <v>27</v>
      </c>
      <c r="B32" s="53"/>
      <c r="C32" s="45"/>
      <c r="D32" s="45"/>
      <c r="E32" s="45"/>
      <c r="F32" s="45" t="s">
        <v>28</v>
      </c>
    </row>
    <row r="33" spans="1:6">
      <c r="A33" s="55" t="s">
        <v>29</v>
      </c>
      <c r="B33" s="56" t="s">
        <v>30</v>
      </c>
      <c r="C33" s="65"/>
      <c r="D33" s="66"/>
      <c r="E33" s="65"/>
      <c r="F33" s="55"/>
    </row>
    <row r="34" spans="1:6">
      <c r="A34" s="59" t="s">
        <v>31</v>
      </c>
      <c r="B34" s="10">
        <v>44036</v>
      </c>
      <c r="C34" s="67"/>
      <c r="D34" s="68"/>
      <c r="E34" s="67"/>
      <c r="F34" s="59"/>
    </row>
    <row r="35" spans="1:6">
      <c r="A35" s="43"/>
      <c r="B35" s="43"/>
      <c r="C35" s="43"/>
      <c r="D35" s="43"/>
      <c r="E35" s="43"/>
      <c r="F35" s="43"/>
    </row>
  </sheetData>
  <sheetProtection password="CA15" sheet="1" selectLockedCells="1" objects="1" scenarios="1"/>
  <printOptions gridLines="1"/>
  <pageMargins left="0.699305555555556" right="0.699305555555556" top="0.75" bottom="0.75" header="0.3" footer="0.3"/>
  <pageSetup paperSize="9" orientation="portrait"/>
  <headerFooter>
    <oddHeader>&amp;C&amp;A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opLeftCell="A15" workbookViewId="0">
      <selection activeCell="E23" sqref="E23"/>
    </sheetView>
  </sheetViews>
  <sheetFormatPr defaultColWidth="8.85714285714286" defaultRowHeight="12.75" outlineLevelCol="6"/>
  <cols>
    <col min="1" max="1" width="7.42857142857143" style="1" customWidth="1"/>
    <col min="2" max="2" width="25.1428571428571" style="1" customWidth="1"/>
    <col min="3" max="6" width="13.1428571428571" style="1" customWidth="1"/>
    <col min="7" max="16384" width="8.85714285714286" style="1"/>
  </cols>
  <sheetData>
    <row r="1" spans="1:1">
      <c r="A1" s="1" t="s">
        <v>32</v>
      </c>
    </row>
    <row r="2" spans="1:1">
      <c r="A2" s="1" t="s">
        <v>33</v>
      </c>
    </row>
    <row r="3" spans="1:3">
      <c r="A3" s="1" t="s">
        <v>2</v>
      </c>
      <c r="C3" s="9" t="s">
        <v>3</v>
      </c>
    </row>
    <row r="4" spans="1:3">
      <c r="A4" s="1" t="s">
        <v>4</v>
      </c>
      <c r="C4" s="9" t="str">
        <f>'Anx - A - Attendance details'!C4</f>
        <v>MVR Constructions</v>
      </c>
    </row>
    <row r="5" spans="1:3">
      <c r="A5" s="1" t="s">
        <v>6</v>
      </c>
      <c r="C5" s="9" t="s">
        <v>7</v>
      </c>
    </row>
    <row r="6" spans="1:3">
      <c r="A6" s="1" t="s">
        <v>8</v>
      </c>
      <c r="C6" s="10">
        <v>44036</v>
      </c>
    </row>
    <row r="7" spans="1:6">
      <c r="A7" s="1" t="s">
        <v>9</v>
      </c>
      <c r="C7" s="42" t="s">
        <v>10</v>
      </c>
      <c r="D7" s="10">
        <v>44029</v>
      </c>
      <c r="E7" s="1" t="s">
        <v>11</v>
      </c>
      <c r="F7" s="10">
        <v>44036</v>
      </c>
    </row>
    <row r="9" spans="1:6">
      <c r="A9" s="44" t="s">
        <v>12</v>
      </c>
      <c r="B9" s="44" t="s">
        <v>34</v>
      </c>
      <c r="C9" s="44" t="s">
        <v>15</v>
      </c>
      <c r="D9" s="44" t="s">
        <v>16</v>
      </c>
      <c r="E9" s="44" t="s">
        <v>35</v>
      </c>
      <c r="F9" s="44" t="s">
        <v>17</v>
      </c>
    </row>
    <row r="10" spans="1:6">
      <c r="A10" s="1">
        <v>1</v>
      </c>
      <c r="B10" s="9"/>
      <c r="C10" s="48"/>
      <c r="D10" s="48"/>
      <c r="E10" s="48"/>
      <c r="F10" s="63">
        <f>C10*D10</f>
        <v>0</v>
      </c>
    </row>
    <row r="11" spans="1:6">
      <c r="A11" s="1">
        <v>2</v>
      </c>
      <c r="B11" s="9"/>
      <c r="C11" s="48"/>
      <c r="D11" s="48"/>
      <c r="E11" s="48"/>
      <c r="F11" s="63">
        <f t="shared" ref="F11:F34" si="0">C11*D11</f>
        <v>0</v>
      </c>
    </row>
    <row r="12" spans="1:6">
      <c r="A12" s="1">
        <v>3</v>
      </c>
      <c r="B12" s="9"/>
      <c r="C12" s="48"/>
      <c r="D12" s="48"/>
      <c r="E12" s="48"/>
      <c r="F12" s="63">
        <f t="shared" si="0"/>
        <v>0</v>
      </c>
    </row>
    <row r="13" spans="1:6">
      <c r="A13" s="1">
        <v>4</v>
      </c>
      <c r="B13" s="9"/>
      <c r="C13" s="48"/>
      <c r="D13" s="48"/>
      <c r="E13" s="48"/>
      <c r="F13" s="63">
        <f t="shared" si="0"/>
        <v>0</v>
      </c>
    </row>
    <row r="14" spans="1:6">
      <c r="A14" s="1">
        <v>5</v>
      </c>
      <c r="B14" s="9"/>
      <c r="C14" s="48"/>
      <c r="D14" s="48"/>
      <c r="E14" s="48"/>
      <c r="F14" s="63">
        <f t="shared" si="0"/>
        <v>0</v>
      </c>
    </row>
    <row r="15" spans="1:6">
      <c r="A15" s="1">
        <v>6</v>
      </c>
      <c r="B15" s="9"/>
      <c r="C15" s="48"/>
      <c r="D15" s="48"/>
      <c r="E15" s="48"/>
      <c r="F15" s="63">
        <f t="shared" si="0"/>
        <v>0</v>
      </c>
    </row>
    <row r="16" spans="1:6">
      <c r="A16" s="1">
        <v>7</v>
      </c>
      <c r="B16" s="9"/>
      <c r="C16" s="48"/>
      <c r="D16" s="48"/>
      <c r="E16" s="48"/>
      <c r="F16" s="63">
        <f t="shared" si="0"/>
        <v>0</v>
      </c>
    </row>
    <row r="17" spans="1:6">
      <c r="A17" s="1">
        <v>8</v>
      </c>
      <c r="B17" s="9"/>
      <c r="C17" s="48"/>
      <c r="D17" s="48"/>
      <c r="E17" s="48"/>
      <c r="F17" s="63">
        <f t="shared" si="0"/>
        <v>0</v>
      </c>
    </row>
    <row r="18" spans="1:6">
      <c r="A18" s="1">
        <v>9</v>
      </c>
      <c r="B18" s="9"/>
      <c r="C18" s="48"/>
      <c r="D18" s="48"/>
      <c r="E18" s="48"/>
      <c r="F18" s="63">
        <f t="shared" si="0"/>
        <v>0</v>
      </c>
    </row>
    <row r="19" spans="1:6">
      <c r="A19" s="1">
        <v>10</v>
      </c>
      <c r="B19" s="9"/>
      <c r="C19" s="48"/>
      <c r="D19" s="48"/>
      <c r="E19" s="48"/>
      <c r="F19" s="63">
        <f t="shared" si="0"/>
        <v>0</v>
      </c>
    </row>
    <row r="20" spans="1:6">
      <c r="A20" s="1">
        <v>11</v>
      </c>
      <c r="B20" s="9"/>
      <c r="C20" s="48"/>
      <c r="D20" s="48"/>
      <c r="E20" s="48"/>
      <c r="F20" s="63">
        <f t="shared" si="0"/>
        <v>0</v>
      </c>
    </row>
    <row r="21" spans="1:6">
      <c r="A21" s="1">
        <v>12</v>
      </c>
      <c r="B21" s="9"/>
      <c r="C21" s="48"/>
      <c r="D21" s="48"/>
      <c r="E21" s="48"/>
      <c r="F21" s="63">
        <f t="shared" si="0"/>
        <v>0</v>
      </c>
    </row>
    <row r="22" spans="1:6">
      <c r="A22" s="1">
        <v>13</v>
      </c>
      <c r="B22" s="9"/>
      <c r="C22" s="48"/>
      <c r="D22" s="48"/>
      <c r="E22" s="48"/>
      <c r="F22" s="63">
        <f t="shared" si="0"/>
        <v>0</v>
      </c>
    </row>
    <row r="23" spans="1:6">
      <c r="A23" s="1">
        <v>14</v>
      </c>
      <c r="B23" s="9"/>
      <c r="C23" s="48"/>
      <c r="D23" s="48"/>
      <c r="E23" s="48"/>
      <c r="F23" s="63">
        <f t="shared" si="0"/>
        <v>0</v>
      </c>
    </row>
    <row r="24" spans="1:6">
      <c r="A24" s="1">
        <v>15</v>
      </c>
      <c r="B24" s="9"/>
      <c r="C24" s="48"/>
      <c r="D24" s="48"/>
      <c r="E24" s="48"/>
      <c r="F24" s="63">
        <f t="shared" si="0"/>
        <v>0</v>
      </c>
    </row>
    <row r="25" spans="1:6">
      <c r="A25" s="1">
        <v>16</v>
      </c>
      <c r="B25" s="9"/>
      <c r="C25" s="48"/>
      <c r="D25" s="48"/>
      <c r="E25" s="48"/>
      <c r="F25" s="63">
        <f t="shared" si="0"/>
        <v>0</v>
      </c>
    </row>
    <row r="26" spans="1:7">
      <c r="A26" s="1">
        <v>17</v>
      </c>
      <c r="B26" s="9"/>
      <c r="C26" s="48"/>
      <c r="D26" s="48"/>
      <c r="E26" s="48"/>
      <c r="F26" s="63">
        <f t="shared" si="0"/>
        <v>0</v>
      </c>
      <c r="G26" s="43"/>
    </row>
    <row r="27" spans="1:7">
      <c r="A27" s="1">
        <v>18</v>
      </c>
      <c r="B27" s="9"/>
      <c r="C27" s="48"/>
      <c r="D27" s="48"/>
      <c r="E27" s="48"/>
      <c r="F27" s="63">
        <f t="shared" si="0"/>
        <v>0</v>
      </c>
      <c r="G27" s="43"/>
    </row>
    <row r="28" spans="1:7">
      <c r="A28" s="1">
        <v>19</v>
      </c>
      <c r="B28" s="9"/>
      <c r="C28" s="48"/>
      <c r="D28" s="48"/>
      <c r="E28" s="48"/>
      <c r="F28" s="63">
        <f t="shared" si="0"/>
        <v>0</v>
      </c>
      <c r="G28" s="43"/>
    </row>
    <row r="29" spans="1:7">
      <c r="A29" s="1">
        <v>20</v>
      </c>
      <c r="B29" s="9"/>
      <c r="C29" s="48"/>
      <c r="D29" s="48"/>
      <c r="E29" s="48"/>
      <c r="F29" s="63">
        <f t="shared" si="0"/>
        <v>0</v>
      </c>
      <c r="G29" s="43"/>
    </row>
    <row r="30" spans="1:7">
      <c r="A30" s="1">
        <v>21</v>
      </c>
      <c r="B30" s="9"/>
      <c r="C30" s="48"/>
      <c r="D30" s="48"/>
      <c r="E30" s="48"/>
      <c r="F30" s="63">
        <f t="shared" si="0"/>
        <v>0</v>
      </c>
      <c r="G30" s="43"/>
    </row>
    <row r="31" spans="1:6">
      <c r="A31" s="1">
        <v>22</v>
      </c>
      <c r="B31" s="9"/>
      <c r="C31" s="48"/>
      <c r="D31" s="48"/>
      <c r="E31" s="48"/>
      <c r="F31" s="63">
        <f t="shared" si="0"/>
        <v>0</v>
      </c>
    </row>
    <row r="32" spans="1:6">
      <c r="A32" s="1">
        <v>23</v>
      </c>
      <c r="B32" s="9"/>
      <c r="C32" s="48"/>
      <c r="D32" s="48"/>
      <c r="E32" s="48"/>
      <c r="F32" s="63">
        <f t="shared" si="0"/>
        <v>0</v>
      </c>
    </row>
    <row r="33" spans="1:6">
      <c r="A33" s="1">
        <v>24</v>
      </c>
      <c r="B33" s="9"/>
      <c r="C33" s="48"/>
      <c r="D33" s="48"/>
      <c r="E33" s="48"/>
      <c r="F33" s="63">
        <f t="shared" si="0"/>
        <v>0</v>
      </c>
    </row>
    <row r="34" spans="1:6">
      <c r="A34" s="1">
        <v>25</v>
      </c>
      <c r="B34" s="9"/>
      <c r="C34" s="48"/>
      <c r="D34" s="48"/>
      <c r="E34" s="48"/>
      <c r="F34" s="63">
        <f t="shared" si="0"/>
        <v>0</v>
      </c>
    </row>
    <row r="35" spans="1:6">
      <c r="A35" s="45"/>
      <c r="B35" s="45" t="s">
        <v>25</v>
      </c>
      <c r="C35" s="45"/>
      <c r="D35" s="45"/>
      <c r="E35" s="45"/>
      <c r="F35" s="64">
        <f>SUM(F10:F34)</f>
        <v>0</v>
      </c>
    </row>
    <row r="36" spans="1:6">
      <c r="A36" s="43"/>
      <c r="B36" s="43" t="s">
        <v>26</v>
      </c>
      <c r="C36" s="43"/>
      <c r="D36" s="43"/>
      <c r="E36" s="43"/>
      <c r="F36" s="43"/>
    </row>
    <row r="37" spans="1:6">
      <c r="A37" s="45" t="s">
        <v>27</v>
      </c>
      <c r="B37" s="53"/>
      <c r="C37" s="45"/>
      <c r="D37" s="45"/>
      <c r="E37" s="45"/>
      <c r="F37" s="45" t="s">
        <v>28</v>
      </c>
    </row>
    <row r="38" spans="1:6">
      <c r="A38" s="55" t="s">
        <v>29</v>
      </c>
      <c r="B38" s="56" t="s">
        <v>30</v>
      </c>
      <c r="C38" s="65"/>
      <c r="D38" s="66"/>
      <c r="E38" s="65"/>
      <c r="F38" s="55"/>
    </row>
    <row r="39" spans="1:6">
      <c r="A39" s="59" t="s">
        <v>31</v>
      </c>
      <c r="B39" s="10">
        <v>44036</v>
      </c>
      <c r="C39" s="67"/>
      <c r="D39" s="68"/>
      <c r="E39" s="67"/>
      <c r="F39" s="59"/>
    </row>
    <row r="40" spans="1:6">
      <c r="A40" s="43"/>
      <c r="B40" s="43"/>
      <c r="C40" s="43"/>
      <c r="D40" s="43"/>
      <c r="E40" s="43"/>
      <c r="F40" s="43"/>
    </row>
  </sheetData>
  <sheetProtection password="CA15" sheet="1" selectLockedCells="1" objects="1" scenarios="1"/>
  <printOptions gridLines="1"/>
  <pageMargins left="0.699305555555556" right="0.699305555555556" top="0.75" bottom="0.75" header="0.3" footer="0.3"/>
  <pageSetup paperSize="9" orientation="portrait"/>
  <headerFooter>
    <oddHeader>&amp;C&amp;A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selection activeCell="D23" sqref="D23"/>
    </sheetView>
  </sheetViews>
  <sheetFormatPr defaultColWidth="8.85714285714286" defaultRowHeight="12.75"/>
  <cols>
    <col min="1" max="1" width="7.42857142857143" style="1" customWidth="1"/>
    <col min="2" max="2" width="35.7142857142857" style="1" customWidth="1"/>
    <col min="3" max="8" width="12.8571428571429" style="1" customWidth="1"/>
    <col min="9" max="16384" width="8.85714285714286" style="1"/>
  </cols>
  <sheetData>
    <row r="1" spans="1:1">
      <c r="A1" s="1" t="s">
        <v>36</v>
      </c>
    </row>
    <row r="2" spans="1:1">
      <c r="A2" s="1" t="s">
        <v>37</v>
      </c>
    </row>
    <row r="3" spans="1:3">
      <c r="A3" s="1" t="s">
        <v>2</v>
      </c>
      <c r="C3" s="9" t="s">
        <v>3</v>
      </c>
    </row>
    <row r="4" spans="1:3">
      <c r="A4" s="1" t="s">
        <v>4</v>
      </c>
      <c r="C4" s="9" t="str">
        <f>'Anx - A - Attendance details'!C4</f>
        <v>MVR Constructions</v>
      </c>
    </row>
    <row r="5" spans="1:3">
      <c r="A5" s="1" t="s">
        <v>6</v>
      </c>
      <c r="C5" s="9" t="s">
        <v>7</v>
      </c>
    </row>
    <row r="6" spans="1:3">
      <c r="A6" s="1" t="s">
        <v>8</v>
      </c>
      <c r="C6" s="10">
        <v>44036</v>
      </c>
    </row>
    <row r="7" spans="1:6">
      <c r="A7" s="1" t="s">
        <v>9</v>
      </c>
      <c r="C7" s="42" t="s">
        <v>10</v>
      </c>
      <c r="D7" s="10">
        <v>44029</v>
      </c>
      <c r="E7" s="1" t="s">
        <v>11</v>
      </c>
      <c r="F7" s="10">
        <v>44036</v>
      </c>
    </row>
    <row r="8" spans="7:8">
      <c r="G8" s="43"/>
      <c r="H8" s="43"/>
    </row>
    <row r="9" spans="1:8">
      <c r="A9" s="44" t="s">
        <v>12</v>
      </c>
      <c r="B9" s="44" t="s">
        <v>38</v>
      </c>
      <c r="C9" s="44" t="s">
        <v>39</v>
      </c>
      <c r="D9" s="44" t="s">
        <v>40</v>
      </c>
      <c r="E9" s="44" t="s">
        <v>15</v>
      </c>
      <c r="F9" s="44" t="s">
        <v>35</v>
      </c>
      <c r="G9" s="45" t="s">
        <v>41</v>
      </c>
      <c r="H9" s="45" t="s">
        <v>17</v>
      </c>
    </row>
    <row r="10" spans="1:8">
      <c r="A10" s="1">
        <v>1</v>
      </c>
      <c r="B10" s="9"/>
      <c r="C10" s="46"/>
      <c r="D10" s="47"/>
      <c r="E10" s="48"/>
      <c r="F10" s="49"/>
      <c r="G10" s="48"/>
      <c r="H10" s="50">
        <f>E10*G10</f>
        <v>0</v>
      </c>
    </row>
    <row r="11" spans="1:8">
      <c r="A11" s="1">
        <v>2</v>
      </c>
      <c r="B11" s="9"/>
      <c r="C11" s="46"/>
      <c r="D11" s="47"/>
      <c r="E11" s="48"/>
      <c r="F11" s="49"/>
      <c r="G11" s="48"/>
      <c r="H11" s="50">
        <f t="shared" ref="H11:H33" si="0">E11*G11</f>
        <v>0</v>
      </c>
    </row>
    <row r="12" spans="1:8">
      <c r="A12" s="1">
        <v>3</v>
      </c>
      <c r="B12" s="9"/>
      <c r="C12" s="46"/>
      <c r="D12" s="47"/>
      <c r="E12" s="48"/>
      <c r="F12" s="49"/>
      <c r="G12" s="48"/>
      <c r="H12" s="50">
        <f t="shared" si="0"/>
        <v>0</v>
      </c>
    </row>
    <row r="13" spans="1:8">
      <c r="A13" s="1">
        <v>4</v>
      </c>
      <c r="B13" s="9"/>
      <c r="C13" s="46"/>
      <c r="D13" s="47" t="s">
        <v>42</v>
      </c>
      <c r="E13" s="48"/>
      <c r="F13" s="49"/>
      <c r="G13" s="48"/>
      <c r="H13" s="50">
        <f t="shared" si="0"/>
        <v>0</v>
      </c>
    </row>
    <row r="14" spans="1:8">
      <c r="A14" s="1">
        <v>5</v>
      </c>
      <c r="B14" s="9"/>
      <c r="C14" s="46"/>
      <c r="D14" s="47"/>
      <c r="E14" s="48"/>
      <c r="F14" s="49"/>
      <c r="G14" s="48"/>
      <c r="H14" s="50">
        <f t="shared" si="0"/>
        <v>0</v>
      </c>
    </row>
    <row r="15" spans="1:9">
      <c r="A15" s="1">
        <v>6</v>
      </c>
      <c r="B15" s="9"/>
      <c r="C15" s="46"/>
      <c r="D15" s="47"/>
      <c r="E15" s="48"/>
      <c r="F15" s="49"/>
      <c r="G15" s="51"/>
      <c r="H15" s="50">
        <f t="shared" si="0"/>
        <v>0</v>
      </c>
      <c r="I15" s="43"/>
    </row>
    <row r="16" spans="1:9">
      <c r="A16" s="1">
        <v>7</v>
      </c>
      <c r="B16" s="9"/>
      <c r="C16" s="46"/>
      <c r="D16" s="47"/>
      <c r="E16" s="48"/>
      <c r="F16" s="49"/>
      <c r="G16" s="51"/>
      <c r="H16" s="50">
        <f t="shared" si="0"/>
        <v>0</v>
      </c>
      <c r="I16" s="43"/>
    </row>
    <row r="17" spans="1:9">
      <c r="A17" s="1">
        <v>8</v>
      </c>
      <c r="B17" s="9"/>
      <c r="C17" s="46"/>
      <c r="D17" s="47"/>
      <c r="E17" s="48"/>
      <c r="F17" s="49"/>
      <c r="G17" s="51"/>
      <c r="H17" s="50">
        <f t="shared" si="0"/>
        <v>0</v>
      </c>
      <c r="I17" s="43"/>
    </row>
    <row r="18" spans="1:9">
      <c r="A18" s="1">
        <v>9</v>
      </c>
      <c r="B18" s="9"/>
      <c r="C18" s="46"/>
      <c r="D18" s="47"/>
      <c r="E18" s="48"/>
      <c r="F18" s="49"/>
      <c r="G18" s="51"/>
      <c r="H18" s="50">
        <f t="shared" si="0"/>
        <v>0</v>
      </c>
      <c r="I18" s="43"/>
    </row>
    <row r="19" spans="1:9">
      <c r="A19" s="1">
        <v>10</v>
      </c>
      <c r="B19" s="9"/>
      <c r="C19" s="46"/>
      <c r="D19" s="47"/>
      <c r="E19" s="48"/>
      <c r="F19" s="49"/>
      <c r="G19" s="51"/>
      <c r="H19" s="50">
        <f t="shared" si="0"/>
        <v>0</v>
      </c>
      <c r="I19" s="43"/>
    </row>
    <row r="20" spans="1:9">
      <c r="A20" s="1">
        <v>11</v>
      </c>
      <c r="B20" s="9"/>
      <c r="C20" s="46"/>
      <c r="D20" s="47"/>
      <c r="E20" s="48"/>
      <c r="F20" s="49"/>
      <c r="G20" s="51"/>
      <c r="H20" s="50">
        <f t="shared" si="0"/>
        <v>0</v>
      </c>
      <c r="I20" s="43"/>
    </row>
    <row r="21" spans="1:9">
      <c r="A21" s="1">
        <v>12</v>
      </c>
      <c r="B21" s="9"/>
      <c r="C21" s="46"/>
      <c r="D21" s="47"/>
      <c r="E21" s="48"/>
      <c r="F21" s="49"/>
      <c r="G21" s="51"/>
      <c r="H21" s="50">
        <f t="shared" si="0"/>
        <v>0</v>
      </c>
      <c r="I21" s="43"/>
    </row>
    <row r="22" spans="1:9">
      <c r="A22" s="1">
        <v>13</v>
      </c>
      <c r="B22" s="9"/>
      <c r="C22" s="46"/>
      <c r="D22" s="47"/>
      <c r="E22" s="48"/>
      <c r="F22" s="49"/>
      <c r="G22" s="51"/>
      <c r="H22" s="50">
        <f t="shared" si="0"/>
        <v>0</v>
      </c>
      <c r="I22" s="43"/>
    </row>
    <row r="23" spans="1:9">
      <c r="A23" s="1">
        <v>14</v>
      </c>
      <c r="B23" s="9"/>
      <c r="C23" s="46"/>
      <c r="D23" s="47"/>
      <c r="E23" s="48"/>
      <c r="F23" s="49"/>
      <c r="G23" s="51"/>
      <c r="H23" s="50">
        <f t="shared" si="0"/>
        <v>0</v>
      </c>
      <c r="I23" s="43"/>
    </row>
    <row r="24" spans="1:9">
      <c r="A24" s="1">
        <v>15</v>
      </c>
      <c r="B24" s="9"/>
      <c r="C24" s="46"/>
      <c r="D24" s="47"/>
      <c r="E24" s="48"/>
      <c r="F24" s="49"/>
      <c r="G24" s="51"/>
      <c r="H24" s="50"/>
      <c r="I24" s="43"/>
    </row>
    <row r="25" spans="1:9">
      <c r="A25" s="1">
        <v>16</v>
      </c>
      <c r="B25" s="9"/>
      <c r="C25" s="46"/>
      <c r="D25" s="47"/>
      <c r="E25" s="48"/>
      <c r="F25" s="49"/>
      <c r="G25" s="51"/>
      <c r="H25" s="50"/>
      <c r="I25" s="43"/>
    </row>
    <row r="26" spans="1:9">
      <c r="A26" s="1">
        <v>17</v>
      </c>
      <c r="B26" s="9"/>
      <c r="C26" s="46"/>
      <c r="D26" s="47"/>
      <c r="E26" s="48"/>
      <c r="F26" s="49"/>
      <c r="G26" s="51"/>
      <c r="H26" s="50"/>
      <c r="I26" s="43"/>
    </row>
    <row r="27" spans="1:9">
      <c r="A27" s="1">
        <v>18</v>
      </c>
      <c r="B27" s="9"/>
      <c r="C27" s="46"/>
      <c r="D27" s="47"/>
      <c r="E27" s="48"/>
      <c r="F27" s="49"/>
      <c r="G27" s="51"/>
      <c r="H27" s="50"/>
      <c r="I27" s="43"/>
    </row>
    <row r="28" spans="1:9">
      <c r="A28" s="1">
        <v>19</v>
      </c>
      <c r="B28" s="9"/>
      <c r="C28" s="46"/>
      <c r="D28" s="47"/>
      <c r="E28" s="48"/>
      <c r="F28" s="49"/>
      <c r="G28" s="51"/>
      <c r="H28" s="50"/>
      <c r="I28" s="43"/>
    </row>
    <row r="29" spans="1:9">
      <c r="A29" s="1">
        <v>20</v>
      </c>
      <c r="B29" s="9"/>
      <c r="C29" s="46"/>
      <c r="D29" s="47"/>
      <c r="E29" s="48"/>
      <c r="F29" s="49"/>
      <c r="G29" s="51"/>
      <c r="H29" s="50"/>
      <c r="I29" s="43"/>
    </row>
    <row r="30" spans="1:9">
      <c r="A30" s="1">
        <v>21</v>
      </c>
      <c r="B30" s="9"/>
      <c r="C30" s="46"/>
      <c r="D30" s="47"/>
      <c r="E30" s="48"/>
      <c r="F30" s="49"/>
      <c r="G30" s="51"/>
      <c r="H30" s="50"/>
      <c r="I30" s="43"/>
    </row>
    <row r="31" spans="1:9">
      <c r="A31" s="1">
        <v>22</v>
      </c>
      <c r="B31" s="9"/>
      <c r="C31" s="46"/>
      <c r="D31" s="47"/>
      <c r="E31" s="48"/>
      <c r="F31" s="49"/>
      <c r="G31" s="51"/>
      <c r="H31" s="50"/>
      <c r="I31" s="43"/>
    </row>
    <row r="32" spans="1:9">
      <c r="A32" s="1">
        <v>23</v>
      </c>
      <c r="B32" s="9"/>
      <c r="C32" s="46"/>
      <c r="D32" s="47"/>
      <c r="E32" s="48"/>
      <c r="F32" s="49"/>
      <c r="G32" s="51"/>
      <c r="H32" s="50"/>
      <c r="I32" s="43"/>
    </row>
    <row r="33" spans="1:9">
      <c r="A33" s="1">
        <v>24</v>
      </c>
      <c r="B33" s="9"/>
      <c r="C33" s="46"/>
      <c r="D33" s="47"/>
      <c r="E33" s="48"/>
      <c r="F33" s="49"/>
      <c r="G33" s="51"/>
      <c r="H33" s="50">
        <f t="shared" si="0"/>
        <v>0</v>
      </c>
      <c r="I33" s="43"/>
    </row>
    <row r="34" spans="1:8">
      <c r="A34" s="45"/>
      <c r="B34" s="45" t="s">
        <v>25</v>
      </c>
      <c r="C34" s="45"/>
      <c r="D34" s="45"/>
      <c r="E34" s="45"/>
      <c r="F34" s="45"/>
      <c r="G34" s="45"/>
      <c r="H34" s="52">
        <f>SUM(H10:H33)</f>
        <v>0</v>
      </c>
    </row>
    <row r="35" spans="1:8">
      <c r="A35" s="43"/>
      <c r="B35" s="43" t="s">
        <v>26</v>
      </c>
      <c r="C35" s="43"/>
      <c r="D35" s="43"/>
      <c r="E35" s="43"/>
      <c r="F35" s="43"/>
      <c r="H35" s="9"/>
    </row>
    <row r="36" spans="1:8">
      <c r="A36" s="45" t="s">
        <v>27</v>
      </c>
      <c r="B36" s="53"/>
      <c r="C36" s="45"/>
      <c r="D36" s="45"/>
      <c r="E36" s="45" t="s">
        <v>43</v>
      </c>
      <c r="F36" s="45"/>
      <c r="G36" s="54" t="s">
        <v>28</v>
      </c>
      <c r="H36" s="54"/>
    </row>
    <row r="37" spans="1:8">
      <c r="A37" s="55" t="s">
        <v>29</v>
      </c>
      <c r="B37" s="56" t="s">
        <v>44</v>
      </c>
      <c r="C37" s="9"/>
      <c r="D37" s="9"/>
      <c r="E37" s="56"/>
      <c r="F37" s="57"/>
      <c r="G37" s="56"/>
      <c r="H37" s="58"/>
    </row>
    <row r="38" spans="1:8">
      <c r="A38" s="59" t="s">
        <v>31</v>
      </c>
      <c r="B38" s="10">
        <v>44036</v>
      </c>
      <c r="C38" s="60"/>
      <c r="D38" s="61"/>
      <c r="E38" s="62"/>
      <c r="F38" s="60"/>
      <c r="G38" s="62"/>
      <c r="H38" s="61"/>
    </row>
    <row r="39" spans="1:6">
      <c r="A39" s="43"/>
      <c r="B39" s="43"/>
      <c r="C39" s="43"/>
      <c r="D39" s="43"/>
      <c r="E39" s="43"/>
      <c r="F39" s="43"/>
    </row>
  </sheetData>
  <sheetProtection password="CA15" sheet="1" selectLockedCells="1" objects="1" scenarios="1"/>
  <printOptions gridLines="1"/>
  <pageMargins left="0.699305555555556" right="0.699305555555556" top="0.75" bottom="0.75" header="0.3" footer="0.3"/>
  <pageSetup paperSize="9" orientation="landscape"/>
  <headerFooter>
    <oddHeader>&amp;C&amp;A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6"/>
  <sheetViews>
    <sheetView workbookViewId="0">
      <selection activeCell="E5" sqref="E5"/>
    </sheetView>
  </sheetViews>
  <sheetFormatPr defaultColWidth="8" defaultRowHeight="12.75"/>
  <cols>
    <col min="1" max="1" width="8" style="8"/>
    <col min="2" max="2" width="8" style="2"/>
    <col min="3" max="4" width="9" style="2" customWidth="1"/>
    <col min="5" max="5" width="11.1428571428571" style="36" customWidth="1"/>
    <col min="6" max="13" width="11" style="36" customWidth="1"/>
    <col min="14" max="16384" width="8" style="2"/>
  </cols>
  <sheetData>
    <row r="1" s="1" customFormat="1" spans="1:1">
      <c r="A1" s="8" t="s">
        <v>45</v>
      </c>
    </row>
    <row r="2" spans="1:1">
      <c r="A2" s="8" t="s">
        <v>46</v>
      </c>
    </row>
    <row r="3" spans="1:5">
      <c r="A3" s="8" t="s">
        <v>4</v>
      </c>
      <c r="E3" s="9" t="s">
        <v>47</v>
      </c>
    </row>
    <row r="4" spans="1:5">
      <c r="A4" s="8" t="s">
        <v>6</v>
      </c>
      <c r="D4" s="11"/>
      <c r="E4" s="9" t="s">
        <v>7</v>
      </c>
    </row>
    <row r="5" spans="1:5">
      <c r="A5" s="8" t="s">
        <v>8</v>
      </c>
      <c r="E5" s="10">
        <v>43951</v>
      </c>
    </row>
    <row r="6" spans="1:2">
      <c r="A6" s="8" t="s">
        <v>48</v>
      </c>
      <c r="B6" s="2" t="s">
        <v>49</v>
      </c>
    </row>
    <row r="7" s="19" customFormat="1" ht="51" spans="1:13">
      <c r="A7" s="37" t="s">
        <v>50</v>
      </c>
      <c r="B7" s="38" t="s">
        <v>51</v>
      </c>
      <c r="C7" s="38" t="s">
        <v>52</v>
      </c>
      <c r="D7" s="39" t="s">
        <v>53</v>
      </c>
      <c r="E7" s="40" t="s">
        <v>54</v>
      </c>
      <c r="F7" s="40" t="s">
        <v>55</v>
      </c>
      <c r="G7" s="40" t="s">
        <v>56</v>
      </c>
      <c r="H7" s="40" t="s">
        <v>57</v>
      </c>
      <c r="I7" s="40" t="s">
        <v>58</v>
      </c>
      <c r="J7" s="40" t="s">
        <v>59</v>
      </c>
      <c r="K7" s="40" t="s">
        <v>60</v>
      </c>
      <c r="L7" s="40" t="s">
        <v>61</v>
      </c>
      <c r="M7" s="40" t="s">
        <v>62</v>
      </c>
    </row>
    <row r="8" spans="1:13">
      <c r="A8" s="41">
        <v>1</v>
      </c>
      <c r="B8" s="29" t="s">
        <v>63</v>
      </c>
      <c r="C8" s="30" t="s">
        <v>64</v>
      </c>
      <c r="D8" s="31">
        <v>1820</v>
      </c>
      <c r="E8" s="32" t="s">
        <v>65</v>
      </c>
      <c r="F8" s="32" t="s">
        <v>66</v>
      </c>
      <c r="G8" s="32" t="s">
        <v>67</v>
      </c>
      <c r="H8" s="32"/>
      <c r="I8" s="32"/>
      <c r="J8" s="32"/>
      <c r="K8" s="32"/>
      <c r="L8" s="32"/>
      <c r="M8" s="32"/>
    </row>
    <row r="9" spans="1:13">
      <c r="A9" s="41">
        <v>2</v>
      </c>
      <c r="B9" s="29" t="s">
        <v>68</v>
      </c>
      <c r="C9" s="30" t="s">
        <v>64</v>
      </c>
      <c r="D9" s="31">
        <v>1820</v>
      </c>
      <c r="E9" s="32" t="s">
        <v>67</v>
      </c>
      <c r="F9" s="32" t="s">
        <v>66</v>
      </c>
      <c r="G9" s="32" t="s">
        <v>67</v>
      </c>
      <c r="H9" s="32"/>
      <c r="I9" s="32"/>
      <c r="J9" s="32"/>
      <c r="K9" s="32"/>
      <c r="L9" s="32"/>
      <c r="M9" s="32"/>
    </row>
    <row r="10" spans="1:13">
      <c r="A10" s="41">
        <v>3</v>
      </c>
      <c r="B10" s="29" t="s">
        <v>69</v>
      </c>
      <c r="C10" s="30" t="s">
        <v>64</v>
      </c>
      <c r="D10" s="31">
        <v>1820</v>
      </c>
      <c r="E10" s="32" t="s">
        <v>70</v>
      </c>
      <c r="F10" s="32" t="s">
        <v>70</v>
      </c>
      <c r="G10" s="32" t="s">
        <v>71</v>
      </c>
      <c r="H10" s="32"/>
      <c r="I10" s="32"/>
      <c r="J10" s="32"/>
      <c r="K10" s="32"/>
      <c r="L10" s="32"/>
      <c r="M10" s="32"/>
    </row>
    <row r="11" spans="1:13">
      <c r="A11" s="41">
        <v>4</v>
      </c>
      <c r="B11" s="29" t="s">
        <v>72</v>
      </c>
      <c r="C11" s="30" t="s">
        <v>64</v>
      </c>
      <c r="D11" s="31">
        <v>1820</v>
      </c>
      <c r="E11" s="34" t="s">
        <v>73</v>
      </c>
      <c r="F11" s="32" t="s">
        <v>74</v>
      </c>
      <c r="G11" s="32" t="s">
        <v>75</v>
      </c>
      <c r="H11" s="32"/>
      <c r="I11" s="32"/>
      <c r="J11" s="32"/>
      <c r="K11" s="32"/>
      <c r="L11" s="32"/>
      <c r="M11" s="32"/>
    </row>
    <row r="12" spans="1:13">
      <c r="A12" s="41">
        <v>5</v>
      </c>
      <c r="B12" s="29"/>
      <c r="C12" s="30"/>
      <c r="D12" s="31"/>
      <c r="E12" s="32"/>
      <c r="F12" s="32"/>
      <c r="G12" s="32"/>
      <c r="H12" s="34"/>
      <c r="I12" s="34"/>
      <c r="J12" s="34"/>
      <c r="K12" s="32"/>
      <c r="L12" s="32"/>
      <c r="M12" s="34"/>
    </row>
    <row r="13" spans="1:13">
      <c r="A13" s="41">
        <v>6</v>
      </c>
      <c r="B13" s="29"/>
      <c r="C13" s="30"/>
      <c r="D13" s="31"/>
      <c r="E13" s="32"/>
      <c r="F13" s="32"/>
      <c r="G13" s="32"/>
      <c r="H13" s="32"/>
      <c r="I13" s="32"/>
      <c r="J13" s="32"/>
      <c r="K13" s="32"/>
      <c r="L13" s="32"/>
      <c r="M13" s="32"/>
    </row>
    <row r="14" spans="1:13">
      <c r="A14" s="41">
        <v>7</v>
      </c>
      <c r="B14" s="29"/>
      <c r="C14" s="30"/>
      <c r="D14" s="31"/>
      <c r="E14" s="32"/>
      <c r="F14" s="32"/>
      <c r="G14" s="32"/>
      <c r="H14" s="32"/>
      <c r="I14" s="32"/>
      <c r="J14" s="32"/>
      <c r="K14" s="32"/>
      <c r="L14" s="32"/>
      <c r="M14" s="32"/>
    </row>
    <row r="15" spans="1:13">
      <c r="A15" s="41">
        <v>8</v>
      </c>
      <c r="B15" s="29"/>
      <c r="C15" s="30"/>
      <c r="D15" s="31"/>
      <c r="E15" s="32"/>
      <c r="F15" s="32"/>
      <c r="G15" s="32"/>
      <c r="H15" s="32"/>
      <c r="I15" s="32"/>
      <c r="J15" s="32"/>
      <c r="K15" s="32"/>
      <c r="L15" s="32"/>
      <c r="M15" s="32"/>
    </row>
    <row r="16" spans="1:13">
      <c r="A16" s="41">
        <v>9</v>
      </c>
      <c r="B16" s="29"/>
      <c r="C16" s="30"/>
      <c r="D16" s="31"/>
      <c r="E16" s="32"/>
      <c r="F16" s="32"/>
      <c r="G16" s="32"/>
      <c r="H16" s="32"/>
      <c r="I16" s="32"/>
      <c r="J16" s="32"/>
      <c r="K16" s="32"/>
      <c r="L16" s="32"/>
      <c r="M16" s="32"/>
    </row>
    <row r="17" spans="1:13">
      <c r="A17" s="41">
        <v>10</v>
      </c>
      <c r="B17" s="29"/>
      <c r="C17" s="30"/>
      <c r="D17" s="31"/>
      <c r="E17" s="32"/>
      <c r="F17" s="32"/>
      <c r="G17" s="32"/>
      <c r="H17" s="32"/>
      <c r="I17" s="32"/>
      <c r="J17" s="32"/>
      <c r="K17" s="32"/>
      <c r="L17" s="32"/>
      <c r="M17" s="32"/>
    </row>
    <row r="18" spans="1:13">
      <c r="A18" s="41">
        <v>11</v>
      </c>
      <c r="B18" s="29"/>
      <c r="C18" s="30"/>
      <c r="D18" s="31"/>
      <c r="E18" s="32"/>
      <c r="F18" s="32"/>
      <c r="G18" s="32"/>
      <c r="H18" s="32"/>
      <c r="I18" s="32"/>
      <c r="J18" s="32"/>
      <c r="K18" s="32"/>
      <c r="L18" s="32"/>
      <c r="M18" s="32"/>
    </row>
    <row r="19" spans="1:13">
      <c r="A19" s="41">
        <v>12</v>
      </c>
      <c r="B19" s="29"/>
      <c r="C19" s="30"/>
      <c r="D19" s="31"/>
      <c r="E19" s="32"/>
      <c r="F19" s="32"/>
      <c r="G19" s="32"/>
      <c r="H19" s="32"/>
      <c r="I19" s="32"/>
      <c r="J19" s="32"/>
      <c r="K19" s="32"/>
      <c r="L19" s="32"/>
      <c r="M19" s="32"/>
    </row>
    <row r="20" spans="1:13">
      <c r="A20" s="41">
        <v>13</v>
      </c>
      <c r="B20" s="29"/>
      <c r="C20" s="30"/>
      <c r="D20" s="31"/>
      <c r="E20" s="32"/>
      <c r="F20" s="32"/>
      <c r="G20" s="32"/>
      <c r="H20" s="32"/>
      <c r="I20" s="32"/>
      <c r="J20" s="32"/>
      <c r="K20" s="32"/>
      <c r="L20" s="32"/>
      <c r="M20" s="32"/>
    </row>
    <row r="21" spans="1:13">
      <c r="A21" s="41">
        <v>14</v>
      </c>
      <c r="B21" s="29"/>
      <c r="C21" s="30"/>
      <c r="D21" s="31"/>
      <c r="E21" s="32"/>
      <c r="F21" s="32"/>
      <c r="G21" s="32"/>
      <c r="H21" s="32"/>
      <c r="I21" s="32"/>
      <c r="J21" s="32"/>
      <c r="K21" s="32"/>
      <c r="L21" s="32"/>
      <c r="M21" s="32"/>
    </row>
    <row r="22" spans="1:13">
      <c r="A22" s="41">
        <v>15</v>
      </c>
      <c r="B22" s="29"/>
      <c r="C22" s="30"/>
      <c r="D22" s="31"/>
      <c r="E22" s="32"/>
      <c r="F22" s="32"/>
      <c r="G22" s="32"/>
      <c r="H22" s="32"/>
      <c r="I22" s="32"/>
      <c r="J22" s="32"/>
      <c r="K22" s="32"/>
      <c r="L22" s="32"/>
      <c r="M22" s="32"/>
    </row>
    <row r="23" spans="1:13">
      <c r="A23" s="41">
        <v>16</v>
      </c>
      <c r="B23" s="29"/>
      <c r="C23" s="30"/>
      <c r="D23" s="31"/>
      <c r="E23" s="32"/>
      <c r="F23" s="32"/>
      <c r="G23" s="32"/>
      <c r="H23" s="32"/>
      <c r="I23" s="32"/>
      <c r="J23" s="32"/>
      <c r="K23" s="32"/>
      <c r="L23" s="32"/>
      <c r="M23" s="32"/>
    </row>
    <row r="24" spans="1:13">
      <c r="A24" s="41">
        <v>17</v>
      </c>
      <c r="B24" s="29"/>
      <c r="C24" s="30"/>
      <c r="D24" s="31"/>
      <c r="E24" s="32"/>
      <c r="F24" s="32"/>
      <c r="G24" s="32"/>
      <c r="H24" s="32"/>
      <c r="I24" s="32"/>
      <c r="J24" s="32"/>
      <c r="K24" s="32"/>
      <c r="L24" s="32"/>
      <c r="M24" s="32"/>
    </row>
    <row r="25" spans="1:13">
      <c r="A25" s="41">
        <v>18</v>
      </c>
      <c r="B25" s="29"/>
      <c r="C25" s="30"/>
      <c r="D25" s="31"/>
      <c r="E25" s="32"/>
      <c r="F25" s="32"/>
      <c r="G25" s="32"/>
      <c r="H25" s="32"/>
      <c r="I25" s="32"/>
      <c r="J25" s="32"/>
      <c r="K25" s="32"/>
      <c r="L25" s="32"/>
      <c r="M25" s="32"/>
    </row>
    <row r="26" spans="1:13">
      <c r="A26" s="41">
        <v>19</v>
      </c>
      <c r="B26" s="29"/>
      <c r="C26" s="30"/>
      <c r="D26" s="31"/>
      <c r="E26" s="32"/>
      <c r="F26" s="32"/>
      <c r="G26" s="32"/>
      <c r="H26" s="32"/>
      <c r="I26" s="32"/>
      <c r="J26" s="32"/>
      <c r="K26" s="32"/>
      <c r="L26" s="32"/>
      <c r="M26" s="32"/>
    </row>
    <row r="27" spans="1:13">
      <c r="A27" s="41">
        <v>20</v>
      </c>
      <c r="B27" s="29"/>
      <c r="C27" s="30"/>
      <c r="D27" s="31"/>
      <c r="E27" s="32"/>
      <c r="F27" s="32"/>
      <c r="G27" s="32"/>
      <c r="H27" s="32"/>
      <c r="I27" s="32"/>
      <c r="J27" s="32"/>
      <c r="K27" s="32"/>
      <c r="L27" s="32"/>
      <c r="M27" s="32"/>
    </row>
    <row r="28" spans="1:13">
      <c r="A28" s="41">
        <v>21</v>
      </c>
      <c r="B28" s="29"/>
      <c r="C28" s="30"/>
      <c r="D28" s="31"/>
      <c r="E28" s="32"/>
      <c r="F28" s="32"/>
      <c r="G28" s="32"/>
      <c r="H28" s="32"/>
      <c r="I28" s="32"/>
      <c r="J28" s="32"/>
      <c r="K28" s="32"/>
      <c r="L28" s="32"/>
      <c r="M28" s="32"/>
    </row>
    <row r="29" spans="1:13">
      <c r="A29" s="41">
        <v>22</v>
      </c>
      <c r="B29" s="29"/>
      <c r="C29" s="30"/>
      <c r="D29" s="31"/>
      <c r="E29" s="32"/>
      <c r="F29" s="32"/>
      <c r="G29" s="32"/>
      <c r="H29" s="32"/>
      <c r="I29" s="32"/>
      <c r="J29" s="32"/>
      <c r="K29" s="32"/>
      <c r="L29" s="32"/>
      <c r="M29" s="32"/>
    </row>
    <row r="30" spans="1:13">
      <c r="A30" s="41">
        <v>23</v>
      </c>
      <c r="B30" s="29"/>
      <c r="C30" s="30"/>
      <c r="D30" s="31"/>
      <c r="E30" s="32"/>
      <c r="F30" s="32"/>
      <c r="G30" s="32"/>
      <c r="H30" s="32"/>
      <c r="I30" s="32"/>
      <c r="J30" s="32"/>
      <c r="K30" s="32"/>
      <c r="L30" s="32"/>
      <c r="M30" s="32"/>
    </row>
    <row r="31" spans="1:13">
      <c r="A31" s="41">
        <v>24</v>
      </c>
      <c r="B31" s="29"/>
      <c r="C31" s="30"/>
      <c r="D31" s="31"/>
      <c r="E31" s="32"/>
      <c r="F31" s="32"/>
      <c r="G31" s="32"/>
      <c r="H31" s="32"/>
      <c r="I31" s="32"/>
      <c r="J31" s="32"/>
      <c r="K31" s="32"/>
      <c r="L31" s="32"/>
      <c r="M31" s="32"/>
    </row>
    <row r="32" spans="1:13">
      <c r="A32" s="41">
        <v>25</v>
      </c>
      <c r="B32" s="29"/>
      <c r="C32" s="30"/>
      <c r="D32" s="31"/>
      <c r="E32" s="32"/>
      <c r="F32" s="32"/>
      <c r="G32" s="32"/>
      <c r="H32" s="32"/>
      <c r="I32" s="32"/>
      <c r="J32" s="32"/>
      <c r="K32" s="32"/>
      <c r="L32" s="32"/>
      <c r="M32" s="32"/>
    </row>
    <row r="33" spans="1:13">
      <c r="A33" s="41">
        <v>26</v>
      </c>
      <c r="B33" s="29"/>
      <c r="C33" s="30"/>
      <c r="D33" s="31"/>
      <c r="E33" s="32"/>
      <c r="F33" s="32"/>
      <c r="G33" s="32"/>
      <c r="H33" s="32"/>
      <c r="I33" s="32"/>
      <c r="J33" s="32"/>
      <c r="K33" s="32"/>
      <c r="L33" s="32"/>
      <c r="M33" s="32"/>
    </row>
    <row r="34" spans="1:13">
      <c r="A34" s="41">
        <v>27</v>
      </c>
      <c r="B34" s="29"/>
      <c r="C34" s="30"/>
      <c r="D34" s="31"/>
      <c r="E34" s="32"/>
      <c r="F34" s="32"/>
      <c r="G34" s="32"/>
      <c r="H34" s="32"/>
      <c r="I34" s="32"/>
      <c r="J34" s="32"/>
      <c r="K34" s="32"/>
      <c r="L34" s="32"/>
      <c r="M34" s="32"/>
    </row>
    <row r="35" spans="1:13">
      <c r="A35" s="41">
        <v>28</v>
      </c>
      <c r="B35" s="29"/>
      <c r="C35" s="30"/>
      <c r="D35" s="31"/>
      <c r="E35" s="32"/>
      <c r="F35" s="32"/>
      <c r="G35" s="32"/>
      <c r="H35" s="32"/>
      <c r="I35" s="32"/>
      <c r="J35" s="32"/>
      <c r="K35" s="32"/>
      <c r="L35" s="32"/>
      <c r="M35" s="32"/>
    </row>
    <row r="36" spans="1:13">
      <c r="A36" s="41">
        <v>29</v>
      </c>
      <c r="B36" s="29"/>
      <c r="C36" s="30"/>
      <c r="D36" s="31"/>
      <c r="E36" s="32"/>
      <c r="F36" s="32"/>
      <c r="G36" s="32"/>
      <c r="H36" s="32"/>
      <c r="I36" s="32"/>
      <c r="J36" s="32"/>
      <c r="K36" s="32"/>
      <c r="L36" s="32"/>
      <c r="M36" s="32"/>
    </row>
    <row r="37" spans="1:13">
      <c r="A37" s="41">
        <v>30</v>
      </c>
      <c r="B37" s="29"/>
      <c r="C37" s="30"/>
      <c r="D37" s="31"/>
      <c r="E37" s="32"/>
      <c r="F37" s="32"/>
      <c r="G37" s="32"/>
      <c r="H37" s="32"/>
      <c r="I37" s="32"/>
      <c r="J37" s="32"/>
      <c r="K37" s="32"/>
      <c r="L37" s="32"/>
      <c r="M37" s="32"/>
    </row>
    <row r="38" spans="1:13">
      <c r="A38" s="41">
        <v>31</v>
      </c>
      <c r="B38" s="29"/>
      <c r="C38" s="30"/>
      <c r="D38" s="31"/>
      <c r="E38" s="32"/>
      <c r="F38" s="32"/>
      <c r="G38" s="32"/>
      <c r="H38" s="32"/>
      <c r="I38" s="32"/>
      <c r="J38" s="32"/>
      <c r="K38" s="32"/>
      <c r="L38" s="32"/>
      <c r="M38" s="32"/>
    </row>
    <row r="39" spans="1:13">
      <c r="A39" s="41">
        <v>32</v>
      </c>
      <c r="B39" s="29"/>
      <c r="C39" s="30"/>
      <c r="D39" s="31"/>
      <c r="E39" s="32"/>
      <c r="F39" s="32"/>
      <c r="G39" s="32"/>
      <c r="H39" s="32"/>
      <c r="I39" s="32"/>
      <c r="J39" s="32"/>
      <c r="K39" s="32"/>
      <c r="L39" s="32"/>
      <c r="M39" s="32"/>
    </row>
    <row r="40" spans="1:13">
      <c r="A40" s="41">
        <v>33</v>
      </c>
      <c r="B40" s="29"/>
      <c r="C40" s="30"/>
      <c r="D40" s="31"/>
      <c r="E40" s="32"/>
      <c r="F40" s="32"/>
      <c r="G40" s="32"/>
      <c r="H40" s="32"/>
      <c r="I40" s="32"/>
      <c r="J40" s="32"/>
      <c r="K40" s="32"/>
      <c r="L40" s="32"/>
      <c r="M40" s="32"/>
    </row>
    <row r="41" spans="1:13">
      <c r="A41" s="41">
        <v>34</v>
      </c>
      <c r="B41" s="29"/>
      <c r="C41" s="30"/>
      <c r="D41" s="31"/>
      <c r="E41" s="32"/>
      <c r="F41" s="32"/>
      <c r="G41" s="32"/>
      <c r="H41" s="32"/>
      <c r="I41" s="32"/>
      <c r="J41" s="32"/>
      <c r="K41" s="32"/>
      <c r="L41" s="32"/>
      <c r="M41" s="32"/>
    </row>
    <row r="42" spans="1:13">
      <c r="A42" s="41">
        <v>35</v>
      </c>
      <c r="B42" s="29"/>
      <c r="C42" s="30"/>
      <c r="D42" s="31"/>
      <c r="E42" s="32"/>
      <c r="F42" s="32"/>
      <c r="G42" s="32"/>
      <c r="H42" s="32"/>
      <c r="I42" s="32"/>
      <c r="J42" s="32"/>
      <c r="K42" s="32"/>
      <c r="L42" s="32"/>
      <c r="M42" s="32"/>
    </row>
    <row r="43" spans="1:13">
      <c r="A43" s="41">
        <v>36</v>
      </c>
      <c r="B43" s="29"/>
      <c r="C43" s="30"/>
      <c r="D43" s="31"/>
      <c r="E43" s="32"/>
      <c r="F43" s="32"/>
      <c r="G43" s="32"/>
      <c r="H43" s="32"/>
      <c r="I43" s="32"/>
      <c r="J43" s="32"/>
      <c r="K43" s="32"/>
      <c r="L43" s="32"/>
      <c r="M43" s="32"/>
    </row>
    <row r="44" spans="1:13">
      <c r="A44" s="41">
        <v>37</v>
      </c>
      <c r="B44" s="29"/>
      <c r="C44" s="30"/>
      <c r="D44" s="31"/>
      <c r="E44" s="32"/>
      <c r="F44" s="32"/>
      <c r="G44" s="32"/>
      <c r="H44" s="32"/>
      <c r="I44" s="32"/>
      <c r="J44" s="32"/>
      <c r="K44" s="32"/>
      <c r="L44" s="32"/>
      <c r="M44" s="32"/>
    </row>
    <row r="45" spans="1:13">
      <c r="A45" s="41">
        <v>38</v>
      </c>
      <c r="B45" s="29"/>
      <c r="C45" s="30"/>
      <c r="D45" s="31"/>
      <c r="E45" s="32"/>
      <c r="F45" s="32"/>
      <c r="G45" s="32"/>
      <c r="H45" s="32"/>
      <c r="I45" s="32"/>
      <c r="J45" s="32"/>
      <c r="K45" s="32"/>
      <c r="L45" s="32"/>
      <c r="M45" s="32"/>
    </row>
    <row r="46" spans="1:13">
      <c r="A46" s="41">
        <v>39</v>
      </c>
      <c r="B46" s="29"/>
      <c r="C46" s="30"/>
      <c r="D46" s="31"/>
      <c r="E46" s="32"/>
      <c r="F46" s="32"/>
      <c r="G46" s="32"/>
      <c r="H46" s="32"/>
      <c r="I46" s="32"/>
      <c r="J46" s="32"/>
      <c r="K46" s="32"/>
      <c r="L46" s="32"/>
      <c r="M46" s="32"/>
    </row>
    <row r="47" spans="1:13">
      <c r="A47" s="41">
        <v>40</v>
      </c>
      <c r="B47" s="29"/>
      <c r="C47" s="30"/>
      <c r="D47" s="31"/>
      <c r="E47" s="32"/>
      <c r="F47" s="32"/>
      <c r="G47" s="32"/>
      <c r="H47" s="32"/>
      <c r="I47" s="32"/>
      <c r="J47" s="32"/>
      <c r="K47" s="32"/>
      <c r="L47" s="32"/>
      <c r="M47" s="32"/>
    </row>
    <row r="48" spans="1:13">
      <c r="A48" s="41">
        <v>41</v>
      </c>
      <c r="B48" s="29"/>
      <c r="C48" s="30"/>
      <c r="D48" s="31"/>
      <c r="E48" s="32"/>
      <c r="F48" s="32"/>
      <c r="G48" s="32"/>
      <c r="H48" s="32"/>
      <c r="I48" s="32"/>
      <c r="J48" s="32"/>
      <c r="K48" s="32"/>
      <c r="L48" s="32"/>
      <c r="M48" s="32"/>
    </row>
    <row r="49" spans="1:13">
      <c r="A49" s="41">
        <v>42</v>
      </c>
      <c r="B49" s="29"/>
      <c r="C49" s="30"/>
      <c r="D49" s="31"/>
      <c r="E49" s="32"/>
      <c r="F49" s="32"/>
      <c r="G49" s="32"/>
      <c r="H49" s="32"/>
      <c r="I49" s="32"/>
      <c r="J49" s="32"/>
      <c r="K49" s="32"/>
      <c r="L49" s="32"/>
      <c r="M49" s="32"/>
    </row>
    <row r="50" spans="1:13">
      <c r="A50" s="41">
        <v>43</v>
      </c>
      <c r="B50" s="29"/>
      <c r="C50" s="30"/>
      <c r="D50" s="31"/>
      <c r="E50" s="32"/>
      <c r="F50" s="32"/>
      <c r="G50" s="32"/>
      <c r="H50" s="32"/>
      <c r="I50" s="32"/>
      <c r="J50" s="32"/>
      <c r="K50" s="32"/>
      <c r="L50" s="32"/>
      <c r="M50" s="32"/>
    </row>
    <row r="51" spans="1:13">
      <c r="A51" s="41">
        <v>44</v>
      </c>
      <c r="B51" s="29"/>
      <c r="C51" s="30"/>
      <c r="D51" s="31"/>
      <c r="E51" s="32"/>
      <c r="F51" s="32"/>
      <c r="G51" s="32"/>
      <c r="H51" s="32"/>
      <c r="I51" s="32"/>
      <c r="J51" s="32"/>
      <c r="K51" s="32"/>
      <c r="L51" s="32"/>
      <c r="M51" s="32"/>
    </row>
    <row r="52" spans="1:13">
      <c r="A52" s="41">
        <v>45</v>
      </c>
      <c r="B52" s="29"/>
      <c r="C52" s="30"/>
      <c r="D52" s="31"/>
      <c r="E52" s="32"/>
      <c r="F52" s="32"/>
      <c r="G52" s="32"/>
      <c r="H52" s="32"/>
      <c r="I52" s="32"/>
      <c r="J52" s="32"/>
      <c r="K52" s="32"/>
      <c r="L52" s="32"/>
      <c r="M52" s="32"/>
    </row>
    <row r="53" spans="1:13">
      <c r="A53" s="41">
        <v>46</v>
      </c>
      <c r="B53" s="29"/>
      <c r="C53" s="30"/>
      <c r="D53" s="31"/>
      <c r="E53" s="32"/>
      <c r="F53" s="32"/>
      <c r="G53" s="32"/>
      <c r="H53" s="32"/>
      <c r="I53" s="32"/>
      <c r="J53" s="32"/>
      <c r="K53" s="32"/>
      <c r="L53" s="32"/>
      <c r="M53" s="32"/>
    </row>
    <row r="54" spans="1:13">
      <c r="A54" s="41">
        <v>47</v>
      </c>
      <c r="B54" s="29"/>
      <c r="C54" s="30"/>
      <c r="D54" s="31"/>
      <c r="E54" s="32"/>
      <c r="F54" s="32"/>
      <c r="G54" s="32"/>
      <c r="H54" s="32"/>
      <c r="I54" s="32"/>
      <c r="J54" s="32"/>
      <c r="K54" s="32"/>
      <c r="L54" s="32"/>
      <c r="M54" s="32"/>
    </row>
    <row r="55" spans="1:13">
      <c r="A55" s="41">
        <v>48</v>
      </c>
      <c r="B55" s="29"/>
      <c r="C55" s="30"/>
      <c r="D55" s="31"/>
      <c r="E55" s="32"/>
      <c r="F55" s="32"/>
      <c r="G55" s="32"/>
      <c r="H55" s="32"/>
      <c r="I55" s="32"/>
      <c r="J55" s="32"/>
      <c r="K55" s="32"/>
      <c r="L55" s="32"/>
      <c r="M55" s="32"/>
    </row>
    <row r="56" spans="1:13">
      <c r="A56" s="41">
        <v>49</v>
      </c>
      <c r="B56" s="29"/>
      <c r="C56" s="30"/>
      <c r="D56" s="31"/>
      <c r="E56" s="32"/>
      <c r="F56" s="32"/>
      <c r="G56" s="32"/>
      <c r="H56" s="32"/>
      <c r="I56" s="32"/>
      <c r="J56" s="32"/>
      <c r="K56" s="32"/>
      <c r="L56" s="32"/>
      <c r="M56" s="32"/>
    </row>
    <row r="57" spans="1:13">
      <c r="A57" s="41">
        <v>50</v>
      </c>
      <c r="B57" s="29"/>
      <c r="C57" s="30"/>
      <c r="D57" s="31"/>
      <c r="E57" s="32"/>
      <c r="F57" s="32"/>
      <c r="G57" s="32"/>
      <c r="H57" s="32"/>
      <c r="I57" s="32"/>
      <c r="J57" s="32"/>
      <c r="K57" s="32"/>
      <c r="L57" s="32"/>
      <c r="M57" s="32"/>
    </row>
    <row r="58" spans="1:13">
      <c r="A58" s="41">
        <v>51</v>
      </c>
      <c r="B58" s="29"/>
      <c r="C58" s="30"/>
      <c r="D58" s="31"/>
      <c r="E58" s="32"/>
      <c r="F58" s="32"/>
      <c r="G58" s="32"/>
      <c r="H58" s="32"/>
      <c r="I58" s="32"/>
      <c r="J58" s="32"/>
      <c r="K58" s="32"/>
      <c r="L58" s="32"/>
      <c r="M58" s="32"/>
    </row>
    <row r="59" spans="1:13">
      <c r="A59" s="41">
        <v>52</v>
      </c>
      <c r="B59" s="29"/>
      <c r="C59" s="30"/>
      <c r="D59" s="31"/>
      <c r="E59" s="32"/>
      <c r="F59" s="32"/>
      <c r="G59" s="32"/>
      <c r="H59" s="32"/>
      <c r="I59" s="32"/>
      <c r="J59" s="32"/>
      <c r="K59" s="32"/>
      <c r="L59" s="32"/>
      <c r="M59" s="32"/>
    </row>
    <row r="60" spans="1:13">
      <c r="A60" s="41">
        <v>53</v>
      </c>
      <c r="B60" s="29"/>
      <c r="C60" s="30"/>
      <c r="D60" s="31"/>
      <c r="E60" s="32"/>
      <c r="F60" s="32"/>
      <c r="G60" s="32"/>
      <c r="H60" s="32"/>
      <c r="I60" s="32"/>
      <c r="J60" s="32"/>
      <c r="K60" s="32"/>
      <c r="L60" s="32"/>
      <c r="M60" s="32"/>
    </row>
    <row r="61" spans="1:13">
      <c r="A61" s="41">
        <v>54</v>
      </c>
      <c r="B61" s="29"/>
      <c r="C61" s="30"/>
      <c r="D61" s="31"/>
      <c r="E61" s="32"/>
      <c r="F61" s="32"/>
      <c r="G61" s="32"/>
      <c r="H61" s="32"/>
      <c r="I61" s="32"/>
      <c r="J61" s="32"/>
      <c r="K61" s="32"/>
      <c r="L61" s="32"/>
      <c r="M61" s="32"/>
    </row>
    <row r="62" spans="1:13">
      <c r="A62" s="41">
        <v>55</v>
      </c>
      <c r="B62" s="29"/>
      <c r="C62" s="30"/>
      <c r="D62" s="31"/>
      <c r="E62" s="32"/>
      <c r="F62" s="32"/>
      <c r="G62" s="32"/>
      <c r="H62" s="32"/>
      <c r="I62" s="32"/>
      <c r="J62" s="32"/>
      <c r="K62" s="32"/>
      <c r="L62" s="32"/>
      <c r="M62" s="32"/>
    </row>
    <row r="63" spans="1:13">
      <c r="A63" s="41">
        <v>56</v>
      </c>
      <c r="B63" s="29"/>
      <c r="C63" s="30"/>
      <c r="D63" s="31"/>
      <c r="E63" s="32"/>
      <c r="F63" s="32"/>
      <c r="G63" s="32"/>
      <c r="H63" s="32"/>
      <c r="I63" s="32"/>
      <c r="J63" s="32"/>
      <c r="K63" s="32"/>
      <c r="L63" s="32"/>
      <c r="M63" s="32"/>
    </row>
    <row r="64" spans="1:13">
      <c r="A64" s="41">
        <v>57</v>
      </c>
      <c r="B64" s="29"/>
      <c r="C64" s="30"/>
      <c r="D64" s="31"/>
      <c r="E64" s="32"/>
      <c r="F64" s="32"/>
      <c r="G64" s="32"/>
      <c r="H64" s="32"/>
      <c r="I64" s="32"/>
      <c r="J64" s="32"/>
      <c r="K64" s="32"/>
      <c r="L64" s="32"/>
      <c r="M64" s="32"/>
    </row>
    <row r="65" spans="1:13">
      <c r="A65" s="41">
        <v>58</v>
      </c>
      <c r="B65" s="29"/>
      <c r="C65" s="30"/>
      <c r="D65" s="31"/>
      <c r="E65" s="32"/>
      <c r="F65" s="32"/>
      <c r="G65" s="32"/>
      <c r="H65" s="32"/>
      <c r="I65" s="32"/>
      <c r="J65" s="32"/>
      <c r="K65" s="32"/>
      <c r="L65" s="32"/>
      <c r="M65" s="32"/>
    </row>
    <row r="66" spans="1:13">
      <c r="A66" s="41">
        <v>59</v>
      </c>
      <c r="B66" s="29"/>
      <c r="C66" s="30"/>
      <c r="D66" s="31"/>
      <c r="E66" s="32"/>
      <c r="F66" s="32"/>
      <c r="G66" s="32"/>
      <c r="H66" s="32"/>
      <c r="I66" s="32"/>
      <c r="J66" s="32"/>
      <c r="K66" s="32"/>
      <c r="L66" s="32"/>
      <c r="M66" s="32"/>
    </row>
    <row r="67" spans="1:13">
      <c r="A67" s="41">
        <v>60</v>
      </c>
      <c r="B67" s="29"/>
      <c r="C67" s="30"/>
      <c r="D67" s="31"/>
      <c r="E67" s="32"/>
      <c r="F67" s="32"/>
      <c r="G67" s="32"/>
      <c r="H67" s="32"/>
      <c r="I67" s="32"/>
      <c r="J67" s="32"/>
      <c r="K67" s="32"/>
      <c r="L67" s="32"/>
      <c r="M67" s="32"/>
    </row>
    <row r="68" spans="1:13">
      <c r="A68" s="41">
        <v>61</v>
      </c>
      <c r="B68" s="29"/>
      <c r="C68" s="30"/>
      <c r="D68" s="31"/>
      <c r="E68" s="32"/>
      <c r="F68" s="32"/>
      <c r="G68" s="32"/>
      <c r="H68" s="32"/>
      <c r="I68" s="32"/>
      <c r="J68" s="32"/>
      <c r="K68" s="32"/>
      <c r="L68" s="32"/>
      <c r="M68" s="32"/>
    </row>
    <row r="69" spans="1:13">
      <c r="A69" s="41">
        <v>62</v>
      </c>
      <c r="B69" s="29"/>
      <c r="C69" s="30"/>
      <c r="D69" s="31"/>
      <c r="E69" s="32"/>
      <c r="F69" s="32"/>
      <c r="G69" s="32"/>
      <c r="H69" s="32"/>
      <c r="I69" s="32"/>
      <c r="J69" s="32"/>
      <c r="K69" s="32"/>
      <c r="L69" s="32"/>
      <c r="M69" s="32"/>
    </row>
    <row r="70" spans="1:13">
      <c r="A70" s="41">
        <v>63</v>
      </c>
      <c r="B70" s="29"/>
      <c r="C70" s="30"/>
      <c r="D70" s="31"/>
      <c r="E70" s="32"/>
      <c r="F70" s="32"/>
      <c r="G70" s="32"/>
      <c r="H70" s="32"/>
      <c r="I70" s="32"/>
      <c r="J70" s="32"/>
      <c r="K70" s="32"/>
      <c r="L70" s="32"/>
      <c r="M70" s="32"/>
    </row>
    <row r="71" spans="1:13">
      <c r="A71" s="41">
        <v>64</v>
      </c>
      <c r="B71" s="29"/>
      <c r="C71" s="30"/>
      <c r="D71" s="31"/>
      <c r="E71" s="32"/>
      <c r="F71" s="32"/>
      <c r="G71" s="32"/>
      <c r="H71" s="32"/>
      <c r="I71" s="32"/>
      <c r="J71" s="32"/>
      <c r="K71" s="32"/>
      <c r="L71" s="32"/>
      <c r="M71" s="32"/>
    </row>
    <row r="72" spans="1:13">
      <c r="A72" s="41">
        <v>65</v>
      </c>
      <c r="B72" s="29"/>
      <c r="C72" s="30"/>
      <c r="D72" s="31"/>
      <c r="E72" s="32"/>
      <c r="F72" s="32"/>
      <c r="G72" s="32"/>
      <c r="H72" s="32"/>
      <c r="I72" s="32"/>
      <c r="J72" s="32"/>
      <c r="K72" s="32"/>
      <c r="L72" s="32"/>
      <c r="M72" s="32"/>
    </row>
    <row r="73" spans="1:13">
      <c r="A73" s="41">
        <v>66</v>
      </c>
      <c r="B73" s="29"/>
      <c r="C73" s="30"/>
      <c r="D73" s="31"/>
      <c r="E73" s="34"/>
      <c r="F73" s="34"/>
      <c r="G73" s="34"/>
      <c r="H73" s="34"/>
      <c r="I73" s="34"/>
      <c r="J73" s="34"/>
      <c r="K73" s="34"/>
      <c r="L73" s="34"/>
      <c r="M73" s="34"/>
    </row>
    <row r="74" spans="1:13">
      <c r="A74" s="41">
        <v>67</v>
      </c>
      <c r="B74" s="29"/>
      <c r="C74" s="30"/>
      <c r="D74" s="31"/>
      <c r="E74" s="34"/>
      <c r="F74" s="34"/>
      <c r="G74" s="34"/>
      <c r="H74" s="34"/>
      <c r="I74" s="34"/>
      <c r="J74" s="34"/>
      <c r="K74" s="34"/>
      <c r="L74" s="34"/>
      <c r="M74" s="34"/>
    </row>
    <row r="75" spans="1:13">
      <c r="A75" s="41">
        <v>68</v>
      </c>
      <c r="B75" s="29"/>
      <c r="C75" s="30"/>
      <c r="D75" s="31"/>
      <c r="E75" s="34"/>
      <c r="F75" s="34"/>
      <c r="G75" s="34"/>
      <c r="H75" s="34"/>
      <c r="I75" s="34"/>
      <c r="J75" s="34"/>
      <c r="K75" s="34"/>
      <c r="L75" s="34"/>
      <c r="M75" s="34"/>
    </row>
    <row r="76" spans="1:13">
      <c r="A76" s="41">
        <v>69</v>
      </c>
      <c r="B76" s="29"/>
      <c r="C76" s="30"/>
      <c r="D76" s="31"/>
      <c r="E76" s="34"/>
      <c r="F76" s="34"/>
      <c r="G76" s="34"/>
      <c r="H76" s="34"/>
      <c r="I76" s="34"/>
      <c r="J76" s="34"/>
      <c r="K76" s="34"/>
      <c r="L76" s="34"/>
      <c r="M76" s="34"/>
    </row>
  </sheetData>
  <sheetProtection password="CA15" sheet="1" selectLockedCells="1" objects="1" scenarios="1"/>
  <printOptions gridLines="1"/>
  <pageMargins left="0.41875" right="0.479166666666667" top="0.75" bottom="0.75" header="0.3" footer="0.3"/>
  <pageSetup paperSize="9" orientation="landscape"/>
  <headerFooter>
    <oddHeader>&amp;C&amp;A
</oddHeader>
    <oddFooter>&amp;CPage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view="pageBreakPreview" zoomScaleNormal="100" zoomScaleSheetLayoutView="100" workbookViewId="0">
      <selection activeCell="H16" sqref="H16"/>
    </sheetView>
  </sheetViews>
  <sheetFormatPr defaultColWidth="8" defaultRowHeight="12.75"/>
  <cols>
    <col min="1" max="1" width="6.42857142857143" style="8" customWidth="1"/>
    <col min="2" max="2" width="7.42857142857143" style="2" customWidth="1"/>
    <col min="3" max="3" width="8.57142857142857" style="2" customWidth="1"/>
    <col min="4" max="4" width="8.14285714285714" style="2" customWidth="1"/>
    <col min="5" max="5" width="11.1428571428571" style="11" customWidth="1"/>
    <col min="6" max="8" width="11" style="2" customWidth="1"/>
    <col min="9" max="9" width="10.4285714285714" style="2" customWidth="1"/>
    <col min="10" max="10" width="8.85714285714286" style="2" customWidth="1"/>
    <col min="11" max="12" width="11" style="2" customWidth="1"/>
    <col min="13" max="13" width="8" style="2" customWidth="1"/>
    <col min="14" max="14" width="11" style="2" customWidth="1"/>
    <col min="15" max="15" width="11" style="17" customWidth="1"/>
    <col min="16" max="16" width="10.4285714285714" style="17" customWidth="1"/>
    <col min="17" max="17" width="10.8571428571429" style="17" customWidth="1"/>
    <col min="18" max="16384" width="8" style="2"/>
  </cols>
  <sheetData>
    <row r="1" s="1" customFormat="1" spans="1:16">
      <c r="A1" s="8" t="s">
        <v>76</v>
      </c>
      <c r="P1" s="1">
        <v>0</v>
      </c>
    </row>
    <row r="2" spans="1:5">
      <c r="A2" s="8" t="s">
        <v>2</v>
      </c>
      <c r="E2" s="9" t="s">
        <v>3</v>
      </c>
    </row>
    <row r="3" spans="1:5">
      <c r="A3" s="8" t="s">
        <v>4</v>
      </c>
      <c r="E3" s="9" t="s">
        <v>77</v>
      </c>
    </row>
    <row r="4" spans="1:13">
      <c r="A4" s="8" t="s">
        <v>6</v>
      </c>
      <c r="E4" s="9" t="s">
        <v>7</v>
      </c>
      <c r="M4" s="2" t="s">
        <v>78</v>
      </c>
    </row>
    <row r="5" spans="1:5">
      <c r="A5" s="8" t="s">
        <v>8</v>
      </c>
      <c r="C5" s="11"/>
      <c r="D5" s="11"/>
      <c r="E5" s="10">
        <v>43981</v>
      </c>
    </row>
    <row r="6" spans="1:2">
      <c r="A6" s="8" t="s">
        <v>79</v>
      </c>
      <c r="B6" s="2" t="s">
        <v>80</v>
      </c>
    </row>
    <row r="7" s="18" customFormat="1" spans="1:17">
      <c r="A7" s="20"/>
      <c r="B7" s="21"/>
      <c r="C7" s="21" t="s">
        <v>41</v>
      </c>
      <c r="D7" s="22"/>
      <c r="E7" s="23"/>
      <c r="F7" s="22">
        <v>20</v>
      </c>
      <c r="G7" s="22">
        <v>25</v>
      </c>
      <c r="H7" s="22">
        <v>25</v>
      </c>
      <c r="I7" s="22">
        <v>20</v>
      </c>
      <c r="J7" s="22">
        <v>10</v>
      </c>
      <c r="K7" s="22">
        <f>SUM(F7:J7)</f>
        <v>100</v>
      </c>
      <c r="L7" s="22"/>
      <c r="M7" s="22"/>
      <c r="N7" s="22">
        <f>'Anx - E1 -Estimate of work done'!M6</f>
        <v>0</v>
      </c>
      <c r="O7" s="22"/>
      <c r="P7" s="22"/>
      <c r="Q7" s="22"/>
    </row>
    <row r="8" s="19" customFormat="1" ht="51" spans="1:17">
      <c r="A8" s="24" t="s">
        <v>50</v>
      </c>
      <c r="B8" s="25" t="s">
        <v>81</v>
      </c>
      <c r="C8" s="26" t="s">
        <v>52</v>
      </c>
      <c r="D8" s="27" t="s">
        <v>53</v>
      </c>
      <c r="E8" s="28" t="s">
        <v>54</v>
      </c>
      <c r="F8" s="27" t="s">
        <v>82</v>
      </c>
      <c r="G8" s="27" t="s">
        <v>83</v>
      </c>
      <c r="H8" s="27" t="s">
        <v>84</v>
      </c>
      <c r="I8" s="27" t="s">
        <v>85</v>
      </c>
      <c r="J8" s="27" t="s">
        <v>86</v>
      </c>
      <c r="K8" s="27" t="s">
        <v>87</v>
      </c>
      <c r="L8" s="27" t="s">
        <v>88</v>
      </c>
      <c r="M8" s="27" t="s">
        <v>89</v>
      </c>
      <c r="N8" s="27" t="s">
        <v>90</v>
      </c>
      <c r="O8" s="27" t="s">
        <v>91</v>
      </c>
      <c r="P8" s="27" t="s">
        <v>92</v>
      </c>
      <c r="Q8" s="27" t="s">
        <v>93</v>
      </c>
    </row>
    <row r="9" spans="1:17">
      <c r="A9" s="8">
        <v>1</v>
      </c>
      <c r="B9" s="29" t="s">
        <v>63</v>
      </c>
      <c r="C9" s="30" t="s">
        <v>64</v>
      </c>
      <c r="D9" s="31">
        <v>1820</v>
      </c>
      <c r="E9" s="32" t="s">
        <v>67</v>
      </c>
      <c r="F9" s="33"/>
      <c r="G9" s="33"/>
      <c r="H9" s="33">
        <v>1</v>
      </c>
      <c r="I9" s="33">
        <v>1</v>
      </c>
      <c r="J9" s="33">
        <v>1</v>
      </c>
      <c r="K9" s="17">
        <f t="shared" ref="K9:K23" si="0">(F$7*F9+G$7*G9+H$7*H9+I$7*I9+J$7*J9)</f>
        <v>55</v>
      </c>
      <c r="L9" s="33">
        <v>690</v>
      </c>
      <c r="M9" s="33">
        <v>18</v>
      </c>
      <c r="N9" s="17">
        <f t="shared" ref="N9:N23" si="1">D9*L9*(1+M9/100)</f>
        <v>1481844</v>
      </c>
      <c r="O9" s="17">
        <f t="shared" ref="O9:O23" si="2">K9*N9/100</f>
        <v>815014.2</v>
      </c>
      <c r="P9" s="33"/>
      <c r="Q9" s="17">
        <f t="shared" ref="Q9:Q22" si="3">P9*K9/100</f>
        <v>0</v>
      </c>
    </row>
    <row r="10" spans="1:17">
      <c r="A10" s="8">
        <v>2</v>
      </c>
      <c r="B10" s="29" t="s">
        <v>68</v>
      </c>
      <c r="C10" s="30" t="s">
        <v>64</v>
      </c>
      <c r="D10" s="31">
        <v>1820</v>
      </c>
      <c r="E10" s="32" t="s">
        <v>67</v>
      </c>
      <c r="F10" s="33"/>
      <c r="G10" s="33"/>
      <c r="H10" s="33">
        <v>1</v>
      </c>
      <c r="I10" s="33">
        <v>1</v>
      </c>
      <c r="J10" s="33">
        <v>1</v>
      </c>
      <c r="K10" s="17">
        <f t="shared" si="0"/>
        <v>55</v>
      </c>
      <c r="L10" s="33">
        <v>690</v>
      </c>
      <c r="M10" s="33">
        <v>18</v>
      </c>
      <c r="N10" s="17">
        <f t="shared" si="1"/>
        <v>1481844</v>
      </c>
      <c r="O10" s="17">
        <f t="shared" si="2"/>
        <v>815014.2</v>
      </c>
      <c r="P10" s="33"/>
      <c r="Q10" s="17">
        <f t="shared" si="3"/>
        <v>0</v>
      </c>
    </row>
    <row r="11" spans="1:17">
      <c r="A11" s="8">
        <v>3</v>
      </c>
      <c r="B11" s="29" t="s">
        <v>69</v>
      </c>
      <c r="C11" s="30" t="s">
        <v>64</v>
      </c>
      <c r="D11" s="31">
        <v>1820</v>
      </c>
      <c r="E11" s="32" t="s">
        <v>70</v>
      </c>
      <c r="F11" s="33"/>
      <c r="G11" s="33"/>
      <c r="H11" s="33">
        <v>1</v>
      </c>
      <c r="I11" s="33">
        <v>1</v>
      </c>
      <c r="J11" s="33">
        <v>1</v>
      </c>
      <c r="K11" s="17">
        <f t="shared" si="0"/>
        <v>55</v>
      </c>
      <c r="L11" s="33">
        <v>690</v>
      </c>
      <c r="M11" s="33">
        <v>18</v>
      </c>
      <c r="N11" s="17">
        <f t="shared" si="1"/>
        <v>1481844</v>
      </c>
      <c r="O11" s="17">
        <f t="shared" si="2"/>
        <v>815014.2</v>
      </c>
      <c r="P11" s="33"/>
      <c r="Q11" s="17">
        <f t="shared" si="3"/>
        <v>0</v>
      </c>
    </row>
    <row r="12" spans="1:17">
      <c r="A12" s="8">
        <v>4</v>
      </c>
      <c r="B12" s="29" t="s">
        <v>72</v>
      </c>
      <c r="C12" s="30" t="s">
        <v>64</v>
      </c>
      <c r="D12" s="31">
        <v>1820</v>
      </c>
      <c r="E12" s="34" t="s">
        <v>73</v>
      </c>
      <c r="F12" s="33"/>
      <c r="G12" s="33"/>
      <c r="H12" s="33">
        <v>1</v>
      </c>
      <c r="I12" s="33">
        <v>1</v>
      </c>
      <c r="J12" s="33"/>
      <c r="K12" s="17">
        <f t="shared" si="0"/>
        <v>45</v>
      </c>
      <c r="L12" s="33">
        <v>690</v>
      </c>
      <c r="M12" s="33">
        <v>18</v>
      </c>
      <c r="N12" s="17">
        <f t="shared" si="1"/>
        <v>1481844</v>
      </c>
      <c r="O12" s="17">
        <f t="shared" si="2"/>
        <v>666829.8</v>
      </c>
      <c r="P12" s="33"/>
      <c r="Q12" s="17">
        <f t="shared" si="3"/>
        <v>0</v>
      </c>
    </row>
    <row r="13" spans="1:17">
      <c r="A13" s="8">
        <v>5</v>
      </c>
      <c r="B13" s="29" t="s">
        <v>94</v>
      </c>
      <c r="C13" s="30" t="s">
        <v>64</v>
      </c>
      <c r="D13" s="31">
        <v>1820</v>
      </c>
      <c r="E13" s="32" t="s">
        <v>95</v>
      </c>
      <c r="F13" s="33">
        <v>1</v>
      </c>
      <c r="G13" s="33">
        <v>1</v>
      </c>
      <c r="H13" s="33">
        <v>1</v>
      </c>
      <c r="I13" s="33">
        <v>1</v>
      </c>
      <c r="J13" s="33">
        <v>1</v>
      </c>
      <c r="K13" s="17">
        <f t="shared" si="0"/>
        <v>100</v>
      </c>
      <c r="L13" s="33">
        <v>690</v>
      </c>
      <c r="M13" s="33">
        <v>18</v>
      </c>
      <c r="N13" s="17">
        <f t="shared" si="1"/>
        <v>1481844</v>
      </c>
      <c r="O13" s="17">
        <f t="shared" si="2"/>
        <v>1481844</v>
      </c>
      <c r="P13" s="33"/>
      <c r="Q13" s="17">
        <f t="shared" si="3"/>
        <v>0</v>
      </c>
    </row>
    <row r="14" spans="1:17">
      <c r="A14" s="8">
        <v>6</v>
      </c>
      <c r="B14" s="29" t="s">
        <v>96</v>
      </c>
      <c r="C14" s="30" t="s">
        <v>64</v>
      </c>
      <c r="D14" s="31">
        <v>1820</v>
      </c>
      <c r="E14" s="32" t="s">
        <v>97</v>
      </c>
      <c r="F14" s="33">
        <v>1</v>
      </c>
      <c r="G14" s="33">
        <v>1</v>
      </c>
      <c r="H14" s="33">
        <v>1</v>
      </c>
      <c r="I14" s="33">
        <v>1</v>
      </c>
      <c r="J14" s="33">
        <v>1</v>
      </c>
      <c r="K14" s="17">
        <f t="shared" si="0"/>
        <v>100</v>
      </c>
      <c r="L14" s="33">
        <v>690</v>
      </c>
      <c r="M14" s="33">
        <v>18</v>
      </c>
      <c r="N14" s="17">
        <f t="shared" si="1"/>
        <v>1481844</v>
      </c>
      <c r="O14" s="17">
        <f t="shared" si="2"/>
        <v>1481844</v>
      </c>
      <c r="P14" s="33"/>
      <c r="Q14" s="17">
        <f t="shared" si="3"/>
        <v>0</v>
      </c>
    </row>
    <row r="15" spans="1:17">
      <c r="A15" s="8">
        <v>7</v>
      </c>
      <c r="B15" s="29" t="s">
        <v>98</v>
      </c>
      <c r="C15" s="30" t="s">
        <v>64</v>
      </c>
      <c r="D15" s="31">
        <v>1820</v>
      </c>
      <c r="E15" s="32" t="s">
        <v>99</v>
      </c>
      <c r="F15" s="33">
        <v>1</v>
      </c>
      <c r="G15" s="33">
        <v>1</v>
      </c>
      <c r="H15" s="33">
        <v>1</v>
      </c>
      <c r="I15" s="33">
        <v>1</v>
      </c>
      <c r="J15" s="33">
        <v>1</v>
      </c>
      <c r="K15" s="17">
        <f t="shared" si="0"/>
        <v>100</v>
      </c>
      <c r="L15" s="33">
        <v>690</v>
      </c>
      <c r="M15" s="33">
        <v>18</v>
      </c>
      <c r="N15" s="17">
        <f t="shared" si="1"/>
        <v>1481844</v>
      </c>
      <c r="O15" s="17">
        <f t="shared" si="2"/>
        <v>1481844</v>
      </c>
      <c r="P15" s="33"/>
      <c r="Q15" s="17">
        <f t="shared" si="3"/>
        <v>0</v>
      </c>
    </row>
    <row r="16" spans="1:17">
      <c r="A16" s="8">
        <v>8</v>
      </c>
      <c r="B16" s="29" t="s">
        <v>100</v>
      </c>
      <c r="C16" s="30" t="s">
        <v>64</v>
      </c>
      <c r="D16" s="31">
        <v>1820</v>
      </c>
      <c r="E16" s="34" t="s">
        <v>99</v>
      </c>
      <c r="F16" s="33">
        <v>1</v>
      </c>
      <c r="G16" s="33">
        <v>1</v>
      </c>
      <c r="H16" s="33">
        <v>1</v>
      </c>
      <c r="I16" s="33">
        <v>1</v>
      </c>
      <c r="J16" s="33">
        <v>1</v>
      </c>
      <c r="K16" s="17">
        <f t="shared" si="0"/>
        <v>100</v>
      </c>
      <c r="L16" s="33">
        <v>690</v>
      </c>
      <c r="M16" s="33">
        <v>18</v>
      </c>
      <c r="N16" s="17">
        <f t="shared" si="1"/>
        <v>1481844</v>
      </c>
      <c r="O16" s="17">
        <f t="shared" si="2"/>
        <v>1481844</v>
      </c>
      <c r="P16" s="33"/>
      <c r="Q16" s="17">
        <f t="shared" si="3"/>
        <v>0</v>
      </c>
    </row>
    <row r="17" spans="1:17">
      <c r="A17" s="8">
        <v>9</v>
      </c>
      <c r="B17" s="29" t="s">
        <v>101</v>
      </c>
      <c r="C17" s="30" t="s">
        <v>64</v>
      </c>
      <c r="D17" s="31">
        <v>1820</v>
      </c>
      <c r="E17" s="34" t="s">
        <v>102</v>
      </c>
      <c r="F17" s="33">
        <v>1</v>
      </c>
      <c r="G17" s="33">
        <v>1</v>
      </c>
      <c r="H17" s="33">
        <v>1</v>
      </c>
      <c r="I17" s="33">
        <v>1</v>
      </c>
      <c r="J17" s="33">
        <v>1</v>
      </c>
      <c r="K17" s="17">
        <f t="shared" si="0"/>
        <v>100</v>
      </c>
      <c r="L17" s="33">
        <v>690</v>
      </c>
      <c r="M17" s="33">
        <v>18</v>
      </c>
      <c r="N17" s="17">
        <f t="shared" si="1"/>
        <v>1481844</v>
      </c>
      <c r="O17" s="17">
        <f t="shared" si="2"/>
        <v>1481844</v>
      </c>
      <c r="P17" s="33"/>
      <c r="Q17" s="17">
        <f t="shared" si="3"/>
        <v>0</v>
      </c>
    </row>
    <row r="18" spans="2:16">
      <c r="B18" s="29" t="s">
        <v>103</v>
      </c>
      <c r="C18" s="30" t="s">
        <v>64</v>
      </c>
      <c r="D18" s="31">
        <v>1820</v>
      </c>
      <c r="E18" s="34" t="s">
        <v>104</v>
      </c>
      <c r="F18" s="33">
        <v>1</v>
      </c>
      <c r="G18" s="33">
        <v>1</v>
      </c>
      <c r="H18" s="33">
        <v>1</v>
      </c>
      <c r="I18" s="33">
        <v>1</v>
      </c>
      <c r="J18" s="33"/>
      <c r="K18" s="17">
        <f t="shared" si="0"/>
        <v>90</v>
      </c>
      <c r="L18" s="33">
        <v>691</v>
      </c>
      <c r="M18" s="33">
        <v>18</v>
      </c>
      <c r="N18" s="17">
        <f t="shared" si="1"/>
        <v>1483991.6</v>
      </c>
      <c r="O18" s="17">
        <f t="shared" si="2"/>
        <v>1335592.44</v>
      </c>
      <c r="P18" s="33"/>
    </row>
    <row r="19" spans="1:17">
      <c r="A19" s="8">
        <v>10</v>
      </c>
      <c r="B19" s="29" t="s">
        <v>105</v>
      </c>
      <c r="C19" s="30" t="s">
        <v>64</v>
      </c>
      <c r="D19" s="31">
        <v>1940</v>
      </c>
      <c r="E19" s="34" t="s">
        <v>73</v>
      </c>
      <c r="F19" s="33">
        <v>0</v>
      </c>
      <c r="G19" s="33">
        <v>1</v>
      </c>
      <c r="H19" s="33">
        <v>1</v>
      </c>
      <c r="I19" s="33">
        <v>1</v>
      </c>
      <c r="J19" s="33">
        <v>1</v>
      </c>
      <c r="K19" s="17">
        <f t="shared" si="0"/>
        <v>80</v>
      </c>
      <c r="L19" s="33">
        <v>690</v>
      </c>
      <c r="M19" s="33">
        <v>18</v>
      </c>
      <c r="N19" s="17">
        <f t="shared" si="1"/>
        <v>1579548</v>
      </c>
      <c r="O19" s="17">
        <f t="shared" si="2"/>
        <v>1263638.4</v>
      </c>
      <c r="P19" s="33"/>
      <c r="Q19" s="17">
        <f>P19*K19/100</f>
        <v>0</v>
      </c>
    </row>
    <row r="20" spans="1:17">
      <c r="A20" s="8">
        <v>11</v>
      </c>
      <c r="B20" s="29" t="s">
        <v>106</v>
      </c>
      <c r="C20" s="30" t="s">
        <v>64</v>
      </c>
      <c r="D20" s="31">
        <v>1820</v>
      </c>
      <c r="E20" s="34" t="s">
        <v>102</v>
      </c>
      <c r="F20" s="33">
        <v>1</v>
      </c>
      <c r="G20" s="33">
        <v>1</v>
      </c>
      <c r="H20" s="33">
        <v>1</v>
      </c>
      <c r="I20" s="33">
        <v>1</v>
      </c>
      <c r="J20" s="33"/>
      <c r="K20" s="17">
        <f t="shared" si="0"/>
        <v>90</v>
      </c>
      <c r="L20" s="33">
        <v>690</v>
      </c>
      <c r="M20" s="33">
        <v>18</v>
      </c>
      <c r="N20" s="17">
        <f t="shared" si="1"/>
        <v>1481844</v>
      </c>
      <c r="O20" s="17">
        <f t="shared" si="2"/>
        <v>1333659.6</v>
      </c>
      <c r="P20" s="33"/>
      <c r="Q20" s="17">
        <f>P20*K20/100</f>
        <v>0</v>
      </c>
    </row>
    <row r="21" spans="1:17">
      <c r="A21" s="8">
        <v>13</v>
      </c>
      <c r="B21" s="29" t="s">
        <v>107</v>
      </c>
      <c r="C21" s="30" t="s">
        <v>64</v>
      </c>
      <c r="D21" s="31">
        <v>1820</v>
      </c>
      <c r="E21" s="34" t="s">
        <v>108</v>
      </c>
      <c r="F21" s="33"/>
      <c r="G21" s="33"/>
      <c r="H21" s="33"/>
      <c r="I21" s="33"/>
      <c r="J21" s="33"/>
      <c r="K21" s="17">
        <f t="shared" si="0"/>
        <v>0</v>
      </c>
      <c r="L21" s="33">
        <v>690</v>
      </c>
      <c r="M21" s="33">
        <v>18</v>
      </c>
      <c r="N21" s="17">
        <f t="shared" si="1"/>
        <v>1481844</v>
      </c>
      <c r="O21" s="17">
        <f t="shared" si="2"/>
        <v>0</v>
      </c>
      <c r="P21" s="33"/>
      <c r="Q21" s="17">
        <f>P21*K21/100</f>
        <v>0</v>
      </c>
    </row>
    <row r="22" spans="1:17">
      <c r="A22" s="8">
        <v>14</v>
      </c>
      <c r="B22" s="29" t="s">
        <v>109</v>
      </c>
      <c r="C22" s="30" t="s">
        <v>64</v>
      </c>
      <c r="D22" s="31">
        <v>1820</v>
      </c>
      <c r="E22" s="34" t="s">
        <v>110</v>
      </c>
      <c r="F22" s="33"/>
      <c r="G22" s="33"/>
      <c r="H22" s="33">
        <v>1</v>
      </c>
      <c r="I22" s="33"/>
      <c r="J22" s="33"/>
      <c r="K22" s="17">
        <f t="shared" si="0"/>
        <v>25</v>
      </c>
      <c r="L22" s="33">
        <v>690</v>
      </c>
      <c r="M22" s="33">
        <v>18</v>
      </c>
      <c r="N22" s="17">
        <f t="shared" si="1"/>
        <v>1481844</v>
      </c>
      <c r="O22" s="17">
        <f t="shared" si="2"/>
        <v>370461</v>
      </c>
      <c r="P22" s="33"/>
      <c r="Q22" s="17">
        <f>P22*K22/100</f>
        <v>0</v>
      </c>
    </row>
    <row r="23" spans="1:17">
      <c r="A23" s="8">
        <v>15</v>
      </c>
      <c r="B23" s="29" t="s">
        <v>111</v>
      </c>
      <c r="C23" s="30" t="s">
        <v>64</v>
      </c>
      <c r="D23" s="31">
        <v>1585</v>
      </c>
      <c r="E23" s="34" t="s">
        <v>112</v>
      </c>
      <c r="F23" s="33"/>
      <c r="G23" s="33"/>
      <c r="H23" s="33">
        <v>1</v>
      </c>
      <c r="I23" s="33"/>
      <c r="J23" s="33"/>
      <c r="K23" s="17">
        <f t="shared" si="0"/>
        <v>25</v>
      </c>
      <c r="L23" s="33">
        <v>690</v>
      </c>
      <c r="M23" s="33">
        <v>18</v>
      </c>
      <c r="N23" s="17">
        <f t="shared" si="1"/>
        <v>1290507</v>
      </c>
      <c r="O23" s="17">
        <f t="shared" si="2"/>
        <v>322626.75</v>
      </c>
      <c r="P23" s="33"/>
      <c r="Q23" s="17">
        <f>P23*K23/100</f>
        <v>0</v>
      </c>
    </row>
    <row r="24" spans="1:17">
      <c r="A24" s="20"/>
      <c r="B24" s="21"/>
      <c r="C24" s="35" t="s">
        <v>25</v>
      </c>
      <c r="D24" s="22">
        <f>SUM(D9:D23)</f>
        <v>27185</v>
      </c>
      <c r="E24" s="22"/>
      <c r="F24" s="22">
        <f>SUM(F9:F23)</f>
        <v>7</v>
      </c>
      <c r="G24" s="22">
        <f>SUM(G9:G23)</f>
        <v>8</v>
      </c>
      <c r="H24" s="22">
        <f>SUM(H9:H23)</f>
        <v>14</v>
      </c>
      <c r="I24" s="22">
        <f>SUM(I9:I23)</f>
        <v>12</v>
      </c>
      <c r="J24" s="22">
        <f>SUM(J9:J23)</f>
        <v>9</v>
      </c>
      <c r="K24" s="22">
        <f>AVERAGE(K9:K23)</f>
        <v>68</v>
      </c>
      <c r="L24" s="22">
        <f>AVERAGE(L9:L23)</f>
        <v>690.066666666667</v>
      </c>
      <c r="M24" s="22">
        <f>AVERAGE(M9:M23)</f>
        <v>18</v>
      </c>
      <c r="N24" s="22">
        <f>SUM(N9:N23)</f>
        <v>22136174.6</v>
      </c>
      <c r="O24" s="22">
        <f>SUM(O9:O23)</f>
        <v>15147070.59</v>
      </c>
      <c r="P24" s="22">
        <f>SUM(P9:P23)</f>
        <v>0</v>
      </c>
      <c r="Q24" s="22">
        <f>SUM(Q9:Q23)</f>
        <v>0</v>
      </c>
    </row>
  </sheetData>
  <sheetProtection selectLockedCells="1"/>
  <dataValidations count="1">
    <dataValidation type="list" allowBlank="1" showInputMessage="1" showErrorMessage="1" sqref="F9:H9 I9 J9 F10:H10 I10 J10 F11:H11 I11 J11 F12:H12 I12 J12 F13 G13 H13 I13 J13 F14 G14 H14 I14 J14 F15 G15 H15 I15 J15 F16 G16 H16 I16 J16 F17 G17 H17 I17 J17 F18 G18 H18 I18 J18 F19 G19 H19 I19 J19 F20 G20 H20 I20 J20 F21:G21 H21 I21:J21 F22:G22 H22 I22:J22 F23 G23 H23 I23:J23">
      <formula1>$P$1:$P$1</formula1>
    </dataValidation>
  </dataValidations>
  <printOptions gridLines="1"/>
  <pageMargins left="0.27" right="0.25" top="0.75" bottom="0.75" header="0.3" footer="0.3"/>
  <pageSetup paperSize="9" scale="85" orientation="landscape"/>
  <headerFooter>
    <oddHeader>&amp;C&amp;A</oddHeader>
    <oddFooter>&amp;CPage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view="pageBreakPreview" zoomScaleNormal="100" zoomScaleSheetLayoutView="100" workbookViewId="0">
      <selection activeCell="I19" sqref="I19"/>
    </sheetView>
  </sheetViews>
  <sheetFormatPr defaultColWidth="8" defaultRowHeight="12.75"/>
  <cols>
    <col min="1" max="1" width="6.42857142857143" style="8" customWidth="1"/>
    <col min="2" max="2" width="7.42857142857143" style="2" customWidth="1"/>
    <col min="3" max="3" width="8.57142857142857" style="2" customWidth="1"/>
    <col min="4" max="4" width="8.14285714285714" style="2" customWidth="1"/>
    <col min="5" max="5" width="11.1428571428571" style="11" customWidth="1"/>
    <col min="6" max="8" width="11" style="2" customWidth="1"/>
    <col min="9" max="9" width="10.4285714285714" style="2" customWidth="1"/>
    <col min="10" max="13" width="11" style="2" customWidth="1"/>
    <col min="14" max="14" width="11" style="17" customWidth="1"/>
    <col min="15" max="16384" width="8" style="2"/>
  </cols>
  <sheetData>
    <row r="1" s="1" customFormat="1" spans="1:1">
      <c r="A1" s="8" t="s">
        <v>113</v>
      </c>
    </row>
    <row r="2" spans="1:5">
      <c r="A2" s="8" t="s">
        <v>2</v>
      </c>
      <c r="E2" s="9" t="str">
        <f>'Anx - C - Material received'!C3</f>
        <v>M Venakt raju</v>
      </c>
    </row>
    <row r="3" spans="1:5">
      <c r="A3" s="8" t="s">
        <v>4</v>
      </c>
      <c r="E3" s="9" t="s">
        <v>114</v>
      </c>
    </row>
    <row r="4" spans="1:5">
      <c r="A4" s="8" t="s">
        <v>6</v>
      </c>
      <c r="E4" s="9" t="s">
        <v>7</v>
      </c>
    </row>
    <row r="5" spans="1:5">
      <c r="A5" s="8" t="s">
        <v>8</v>
      </c>
      <c r="C5" s="11"/>
      <c r="D5" s="11"/>
      <c r="E5" s="10">
        <v>43981</v>
      </c>
    </row>
    <row r="6" spans="1:17">
      <c r="A6" s="8" t="s">
        <v>79</v>
      </c>
      <c r="B6" s="2" t="s">
        <v>115</v>
      </c>
      <c r="O6" s="17"/>
      <c r="P6" s="17"/>
      <c r="Q6" s="17"/>
    </row>
    <row r="7" s="18" customFormat="1" spans="1:14">
      <c r="A7" s="20"/>
      <c r="B7" s="21"/>
      <c r="C7" s="21" t="s">
        <v>41</v>
      </c>
      <c r="D7" s="22"/>
      <c r="E7" s="23"/>
      <c r="F7" s="22">
        <v>20</v>
      </c>
      <c r="G7" s="22">
        <v>25</v>
      </c>
      <c r="H7" s="22">
        <v>25</v>
      </c>
      <c r="I7" s="22">
        <v>20</v>
      </c>
      <c r="J7" s="22">
        <v>10</v>
      </c>
      <c r="K7" s="22">
        <f>SUM(F7:J7)</f>
        <v>100</v>
      </c>
      <c r="L7" s="22"/>
      <c r="M7" s="22"/>
      <c r="N7" s="22"/>
    </row>
    <row r="8" s="19" customFormat="1" ht="51" spans="1:14">
      <c r="A8" s="24" t="s">
        <v>50</v>
      </c>
      <c r="B8" s="25" t="s">
        <v>51</v>
      </c>
      <c r="C8" s="26" t="s">
        <v>52</v>
      </c>
      <c r="D8" s="27" t="s">
        <v>53</v>
      </c>
      <c r="E8" s="28" t="s">
        <v>54</v>
      </c>
      <c r="F8" s="27" t="s">
        <v>82</v>
      </c>
      <c r="G8" s="27" t="s">
        <v>83</v>
      </c>
      <c r="H8" s="27" t="s">
        <v>84</v>
      </c>
      <c r="I8" s="27" t="s">
        <v>85</v>
      </c>
      <c r="J8" s="27" t="s">
        <v>86</v>
      </c>
      <c r="K8" s="27" t="s">
        <v>87</v>
      </c>
      <c r="L8" s="27" t="s">
        <v>88</v>
      </c>
      <c r="M8" s="27" t="s">
        <v>90</v>
      </c>
      <c r="N8" s="27" t="s">
        <v>91</v>
      </c>
    </row>
    <row r="9" spans="1:14">
      <c r="A9" s="8">
        <v>1</v>
      </c>
      <c r="B9" s="29" t="s">
        <v>63</v>
      </c>
      <c r="C9" s="30" t="s">
        <v>64</v>
      </c>
      <c r="D9" s="31">
        <v>1820</v>
      </c>
      <c r="E9" s="32" t="s">
        <v>67</v>
      </c>
      <c r="F9" s="33"/>
      <c r="G9" s="33"/>
      <c r="H9" s="33">
        <v>0</v>
      </c>
      <c r="I9" s="33"/>
      <c r="J9" s="33">
        <v>0</v>
      </c>
      <c r="K9" s="17">
        <v>0</v>
      </c>
      <c r="L9" s="33">
        <v>690</v>
      </c>
      <c r="M9" s="17">
        <f t="shared" ref="M9:M24" si="0">D9*L9</f>
        <v>1255800</v>
      </c>
      <c r="N9" s="17">
        <f t="shared" ref="N9:N19" si="1">K9*M9/100</f>
        <v>0</v>
      </c>
    </row>
    <row r="10" spans="1:14">
      <c r="A10" s="8">
        <v>2</v>
      </c>
      <c r="B10" s="29" t="s">
        <v>68</v>
      </c>
      <c r="C10" s="30" t="s">
        <v>64</v>
      </c>
      <c r="D10" s="31">
        <v>1820</v>
      </c>
      <c r="E10" s="32" t="s">
        <v>67</v>
      </c>
      <c r="F10" s="33"/>
      <c r="G10" s="33"/>
      <c r="H10" s="33"/>
      <c r="I10" s="33">
        <v>0</v>
      </c>
      <c r="J10" s="33">
        <v>0</v>
      </c>
      <c r="K10" s="17"/>
      <c r="L10" s="33">
        <v>690</v>
      </c>
      <c r="M10" s="17">
        <f t="shared" si="0"/>
        <v>1255800</v>
      </c>
      <c r="N10" s="17">
        <f t="shared" si="1"/>
        <v>0</v>
      </c>
    </row>
    <row r="11" spans="1:14">
      <c r="A11" s="8">
        <v>3</v>
      </c>
      <c r="B11" s="29" t="s">
        <v>69</v>
      </c>
      <c r="C11" s="30" t="s">
        <v>64</v>
      </c>
      <c r="D11" s="31">
        <v>1820</v>
      </c>
      <c r="E11" s="32" t="s">
        <v>70</v>
      </c>
      <c r="F11" s="33"/>
      <c r="G11" s="33"/>
      <c r="H11" s="33"/>
      <c r="I11" s="33"/>
      <c r="J11" s="33">
        <v>0</v>
      </c>
      <c r="K11" s="17">
        <v>0</v>
      </c>
      <c r="L11" s="33">
        <v>690</v>
      </c>
      <c r="M11" s="17">
        <f t="shared" si="0"/>
        <v>1255800</v>
      </c>
      <c r="N11" s="17">
        <f t="shared" si="1"/>
        <v>0</v>
      </c>
    </row>
    <row r="12" spans="1:14">
      <c r="A12" s="8">
        <v>4</v>
      </c>
      <c r="B12" s="29" t="s">
        <v>72</v>
      </c>
      <c r="C12" s="30" t="s">
        <v>64</v>
      </c>
      <c r="D12" s="31">
        <v>1820</v>
      </c>
      <c r="E12" s="34" t="s">
        <v>73</v>
      </c>
      <c r="F12" s="33"/>
      <c r="G12" s="33"/>
      <c r="H12" s="33"/>
      <c r="I12" s="33"/>
      <c r="J12" s="33">
        <v>100</v>
      </c>
      <c r="K12" s="17">
        <f t="shared" ref="K9:K19" si="2">(F$7*F12+G$7*G12+H$7*H12+I$7*I12+J$7*J12)/100</f>
        <v>10</v>
      </c>
      <c r="L12" s="33">
        <v>690</v>
      </c>
      <c r="M12" s="17">
        <f t="shared" si="0"/>
        <v>1255800</v>
      </c>
      <c r="N12" s="17">
        <f t="shared" si="1"/>
        <v>125580</v>
      </c>
    </row>
    <row r="13" spans="1:14">
      <c r="A13" s="8">
        <v>5</v>
      </c>
      <c r="B13" s="29" t="s">
        <v>94</v>
      </c>
      <c r="C13" s="30" t="s">
        <v>64</v>
      </c>
      <c r="D13" s="31">
        <v>1820</v>
      </c>
      <c r="E13" s="32" t="s">
        <v>95</v>
      </c>
      <c r="F13" s="33"/>
      <c r="G13" s="33"/>
      <c r="H13" s="33"/>
      <c r="I13" s="33"/>
      <c r="J13" s="33"/>
      <c r="K13" s="17">
        <f t="shared" si="2"/>
        <v>0</v>
      </c>
      <c r="L13" s="33">
        <v>690</v>
      </c>
      <c r="M13" s="17">
        <f t="shared" si="0"/>
        <v>1255800</v>
      </c>
      <c r="N13" s="17">
        <f t="shared" si="1"/>
        <v>0</v>
      </c>
    </row>
    <row r="14" spans="1:14">
      <c r="A14" s="8">
        <v>6</v>
      </c>
      <c r="B14" s="29" t="s">
        <v>96</v>
      </c>
      <c r="C14" s="30" t="s">
        <v>64</v>
      </c>
      <c r="D14" s="31">
        <v>1820</v>
      </c>
      <c r="E14" s="32" t="s">
        <v>97</v>
      </c>
      <c r="F14" s="33"/>
      <c r="G14" s="33"/>
      <c r="H14" s="33"/>
      <c r="I14" s="33"/>
      <c r="J14" s="33">
        <v>0</v>
      </c>
      <c r="K14" s="17">
        <f t="shared" si="2"/>
        <v>0</v>
      </c>
      <c r="L14" s="33">
        <v>690</v>
      </c>
      <c r="M14" s="17">
        <f t="shared" si="0"/>
        <v>1255800</v>
      </c>
      <c r="N14" s="17">
        <f t="shared" si="1"/>
        <v>0</v>
      </c>
    </row>
    <row r="15" spans="1:14">
      <c r="A15" s="8">
        <v>7</v>
      </c>
      <c r="B15" s="29" t="s">
        <v>98</v>
      </c>
      <c r="C15" s="30" t="s">
        <v>64</v>
      </c>
      <c r="D15" s="31">
        <v>1820</v>
      </c>
      <c r="E15" s="32" t="s">
        <v>99</v>
      </c>
      <c r="F15" s="33"/>
      <c r="G15" s="33"/>
      <c r="H15" s="33"/>
      <c r="I15" s="33"/>
      <c r="J15" s="33">
        <v>0</v>
      </c>
      <c r="K15" s="17">
        <f t="shared" si="2"/>
        <v>0</v>
      </c>
      <c r="L15" s="33">
        <v>690</v>
      </c>
      <c r="M15" s="17">
        <f t="shared" si="0"/>
        <v>1255800</v>
      </c>
      <c r="N15" s="17">
        <f t="shared" si="1"/>
        <v>0</v>
      </c>
    </row>
    <row r="16" spans="1:14">
      <c r="A16" s="8">
        <v>8</v>
      </c>
      <c r="B16" s="29" t="s">
        <v>100</v>
      </c>
      <c r="C16" s="30" t="s">
        <v>64</v>
      </c>
      <c r="D16" s="31">
        <v>1820</v>
      </c>
      <c r="E16" s="34" t="s">
        <v>99</v>
      </c>
      <c r="F16" s="33"/>
      <c r="G16" s="33"/>
      <c r="H16" s="33"/>
      <c r="I16" s="33"/>
      <c r="J16" s="33">
        <v>0</v>
      </c>
      <c r="K16" s="17">
        <f t="shared" si="2"/>
        <v>0</v>
      </c>
      <c r="L16" s="33">
        <v>690</v>
      </c>
      <c r="M16" s="17">
        <f t="shared" si="0"/>
        <v>1255800</v>
      </c>
      <c r="N16" s="17">
        <f t="shared" si="1"/>
        <v>0</v>
      </c>
    </row>
    <row r="17" spans="1:14">
      <c r="A17" s="8">
        <v>9</v>
      </c>
      <c r="B17" s="29" t="s">
        <v>101</v>
      </c>
      <c r="C17" s="30" t="s">
        <v>64</v>
      </c>
      <c r="D17" s="31">
        <v>1820</v>
      </c>
      <c r="E17" s="34" t="s">
        <v>102</v>
      </c>
      <c r="F17" s="33"/>
      <c r="G17" s="33"/>
      <c r="H17" s="33"/>
      <c r="I17" s="33"/>
      <c r="J17" s="33"/>
      <c r="K17" s="17">
        <f t="shared" si="2"/>
        <v>0</v>
      </c>
      <c r="L17" s="33">
        <v>690</v>
      </c>
      <c r="M17" s="17">
        <f t="shared" si="0"/>
        <v>1255800</v>
      </c>
      <c r="N17" s="17">
        <f t="shared" ref="N17:N23" si="3">K17*M17/100</f>
        <v>0</v>
      </c>
    </row>
    <row r="18" spans="1:14">
      <c r="A18" s="8">
        <v>10</v>
      </c>
      <c r="B18" s="29" t="s">
        <v>105</v>
      </c>
      <c r="C18" s="30" t="s">
        <v>64</v>
      </c>
      <c r="D18" s="31">
        <v>1940</v>
      </c>
      <c r="E18" s="34" t="s">
        <v>73</v>
      </c>
      <c r="F18" s="33"/>
      <c r="G18" s="33"/>
      <c r="H18" s="33"/>
      <c r="I18" s="33"/>
      <c r="J18" s="33"/>
      <c r="K18" s="17">
        <f t="shared" ref="K18:K23" si="4">(F$7*F18+G$7*G18+H$7*H18+I$7*I18+J$7*J18)/100</f>
        <v>0</v>
      </c>
      <c r="L18" s="33">
        <v>690</v>
      </c>
      <c r="M18" s="17">
        <f t="shared" si="0"/>
        <v>1338600</v>
      </c>
      <c r="N18" s="17">
        <f t="shared" si="3"/>
        <v>0</v>
      </c>
    </row>
    <row r="19" spans="1:14">
      <c r="A19" s="8">
        <v>11</v>
      </c>
      <c r="B19" s="29" t="s">
        <v>103</v>
      </c>
      <c r="C19" s="30" t="s">
        <v>64</v>
      </c>
      <c r="D19" s="31">
        <v>1820</v>
      </c>
      <c r="E19" s="34" t="s">
        <v>99</v>
      </c>
      <c r="F19" s="33"/>
      <c r="G19" s="33"/>
      <c r="H19" s="33"/>
      <c r="I19" s="33"/>
      <c r="J19" s="33">
        <v>0</v>
      </c>
      <c r="K19" s="17">
        <f t="shared" si="4"/>
        <v>0</v>
      </c>
      <c r="L19" s="33">
        <v>690</v>
      </c>
      <c r="M19" s="17">
        <f t="shared" si="0"/>
        <v>1255800</v>
      </c>
      <c r="N19" s="17">
        <f t="shared" si="3"/>
        <v>0</v>
      </c>
    </row>
    <row r="20" spans="1:14">
      <c r="A20" s="8">
        <v>12</v>
      </c>
      <c r="B20" s="29" t="s">
        <v>106</v>
      </c>
      <c r="C20" s="30" t="s">
        <v>64</v>
      </c>
      <c r="D20" s="31">
        <v>1820</v>
      </c>
      <c r="E20" s="34" t="s">
        <v>102</v>
      </c>
      <c r="F20" s="33"/>
      <c r="G20" s="33"/>
      <c r="H20" s="33"/>
      <c r="I20" s="33"/>
      <c r="J20" s="33">
        <v>100</v>
      </c>
      <c r="K20" s="17">
        <f t="shared" si="4"/>
        <v>10</v>
      </c>
      <c r="L20" s="33">
        <v>690</v>
      </c>
      <c r="M20" s="17">
        <f t="shared" si="0"/>
        <v>1255800</v>
      </c>
      <c r="N20" s="17">
        <f t="shared" si="3"/>
        <v>125580</v>
      </c>
    </row>
    <row r="21" spans="1:14">
      <c r="A21" s="8">
        <v>13</v>
      </c>
      <c r="B21" s="29" t="s">
        <v>107</v>
      </c>
      <c r="C21" s="30" t="s">
        <v>64</v>
      </c>
      <c r="D21" s="31">
        <v>1820</v>
      </c>
      <c r="E21" s="34" t="s">
        <v>108</v>
      </c>
      <c r="F21" s="33"/>
      <c r="G21" s="33"/>
      <c r="H21" s="33"/>
      <c r="I21" s="33">
        <v>0</v>
      </c>
      <c r="J21" s="33"/>
      <c r="K21" s="17">
        <f t="shared" si="4"/>
        <v>0</v>
      </c>
      <c r="L21" s="33">
        <v>690</v>
      </c>
      <c r="M21" s="17">
        <f t="shared" si="0"/>
        <v>1255800</v>
      </c>
      <c r="N21" s="17">
        <f t="shared" si="3"/>
        <v>0</v>
      </c>
    </row>
    <row r="22" spans="1:14">
      <c r="A22" s="8">
        <v>14</v>
      </c>
      <c r="B22" s="29" t="s">
        <v>109</v>
      </c>
      <c r="C22" s="30" t="s">
        <v>64</v>
      </c>
      <c r="D22" s="31">
        <v>1820</v>
      </c>
      <c r="E22" s="34" t="s">
        <v>110</v>
      </c>
      <c r="F22" s="33"/>
      <c r="G22" s="33"/>
      <c r="H22" s="33"/>
      <c r="I22" s="33"/>
      <c r="J22" s="33"/>
      <c r="K22" s="17">
        <f t="shared" si="4"/>
        <v>0</v>
      </c>
      <c r="L22" s="33">
        <v>690</v>
      </c>
      <c r="M22" s="17">
        <f t="shared" si="0"/>
        <v>1255800</v>
      </c>
      <c r="N22" s="17">
        <f t="shared" si="3"/>
        <v>0</v>
      </c>
    </row>
    <row r="23" spans="1:14">
      <c r="A23" s="8">
        <v>15</v>
      </c>
      <c r="B23" s="29" t="s">
        <v>111</v>
      </c>
      <c r="C23" s="30" t="s">
        <v>64</v>
      </c>
      <c r="D23" s="31">
        <v>1585</v>
      </c>
      <c r="E23" s="34" t="s">
        <v>112</v>
      </c>
      <c r="F23" s="33"/>
      <c r="G23" s="33"/>
      <c r="H23" s="33">
        <v>0</v>
      </c>
      <c r="I23" s="33"/>
      <c r="J23" s="33">
        <v>100</v>
      </c>
      <c r="K23" s="17">
        <f t="shared" si="4"/>
        <v>10</v>
      </c>
      <c r="L23" s="33">
        <v>690</v>
      </c>
      <c r="M23" s="17">
        <f t="shared" si="0"/>
        <v>1093650</v>
      </c>
      <c r="N23" s="17">
        <f t="shared" si="3"/>
        <v>109365</v>
      </c>
    </row>
    <row r="24" spans="1:14">
      <c r="A24" s="20"/>
      <c r="B24" s="21"/>
      <c r="C24" s="35" t="s">
        <v>25</v>
      </c>
      <c r="D24" s="22">
        <f>SUM(D9:D20)</f>
        <v>21960</v>
      </c>
      <c r="E24" s="22"/>
      <c r="F24" s="22" t="e">
        <f>AVERAGE(F9:F20)</f>
        <v>#DIV/0!</v>
      </c>
      <c r="G24" s="22" t="e">
        <f t="shared" ref="G24:L24" si="5">AVERAGE(G9:G20)</f>
        <v>#DIV/0!</v>
      </c>
      <c r="H24" s="22">
        <f t="shared" si="5"/>
        <v>0</v>
      </c>
      <c r="I24" s="22">
        <f t="shared" si="5"/>
        <v>0</v>
      </c>
      <c r="J24" s="22">
        <f t="shared" si="5"/>
        <v>22.2222222222222</v>
      </c>
      <c r="K24" s="22">
        <f t="shared" si="5"/>
        <v>1.81818181818182</v>
      </c>
      <c r="L24" s="22">
        <f t="shared" si="5"/>
        <v>690</v>
      </c>
      <c r="M24" s="17">
        <f t="shared" si="0"/>
        <v>15152400</v>
      </c>
      <c r="N24" s="22">
        <f>N9+N10+N11+N12+N13+N14+N15+N16+N17+N18+N19+N21+N20+N22+N23</f>
        <v>360525</v>
      </c>
    </row>
  </sheetData>
  <sheetProtection selectLockedCells="1"/>
  <dataValidations count="1">
    <dataValidation type="whole" operator="between" allowBlank="1" showInputMessage="1" showErrorMessage="1" sqref="F16:I16 J16 F19:I19 F20:I20 F21:I21 F22:I22 F23:I23 J17:J23 F9:J15 F17:I18">
      <formula1>0</formula1>
      <formula2>100</formula2>
    </dataValidation>
  </dataValidations>
  <printOptions gridLines="1"/>
  <pageMargins left="0.27" right="0.25" top="0.75" bottom="0.75" header="0.3" footer="0.3"/>
  <pageSetup paperSize="9" scale="85" orientation="landscape"/>
  <headerFooter>
    <oddHeader>&amp;C&amp;F</oddHeader>
    <oddFooter>&amp;CPage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workbookViewId="0">
      <selection activeCell="E15" sqref="E15"/>
    </sheetView>
  </sheetViews>
  <sheetFormatPr defaultColWidth="8" defaultRowHeight="12.75"/>
  <cols>
    <col min="1" max="1" width="10.8571428571429" style="3" customWidth="1"/>
    <col min="2" max="2" width="50.2857142857143" style="4" customWidth="1"/>
    <col min="3" max="3" width="10.8571428571429" style="5" customWidth="1"/>
    <col min="4" max="4" width="10.8571428571429" style="4" customWidth="1"/>
    <col min="5" max="9" width="10.8571428571429" style="6" customWidth="1"/>
    <col min="10" max="10" width="8.71428571428571" style="6" customWidth="1"/>
    <col min="11" max="13" width="8.71428571428571" style="4" customWidth="1"/>
    <col min="14" max="14" width="9.42857142857143" style="4" customWidth="1"/>
    <col min="15" max="15" width="9.42857142857143" style="7" customWidth="1"/>
    <col min="16" max="16384" width="8" style="4"/>
  </cols>
  <sheetData>
    <row r="1" s="1" customFormat="1" spans="1:1">
      <c r="A1" s="8" t="s">
        <v>116</v>
      </c>
    </row>
    <row r="2" s="2" customFormat="1" spans="1:18">
      <c r="A2" s="8" t="s">
        <v>2</v>
      </c>
      <c r="C2" s="9" t="s">
        <v>117</v>
      </c>
      <c r="O2" s="17"/>
      <c r="P2" s="17"/>
      <c r="Q2" s="17"/>
      <c r="R2" s="17"/>
    </row>
    <row r="3" s="2" customFormat="1" spans="1:18">
      <c r="A3" s="8" t="s">
        <v>4</v>
      </c>
      <c r="C3" s="9" t="s">
        <v>114</v>
      </c>
      <c r="O3" s="17"/>
      <c r="P3" s="17"/>
      <c r="Q3" s="17"/>
      <c r="R3" s="17"/>
    </row>
    <row r="4" s="2" customFormat="1" spans="1:18">
      <c r="A4" s="8" t="s">
        <v>6</v>
      </c>
      <c r="C4" s="9" t="s">
        <v>7</v>
      </c>
      <c r="O4" s="17"/>
      <c r="P4" s="17"/>
      <c r="Q4" s="17"/>
      <c r="R4" s="17"/>
    </row>
    <row r="5" s="2" customFormat="1" spans="1:18">
      <c r="A5" s="8" t="s">
        <v>8</v>
      </c>
      <c r="C5" s="10">
        <v>43981</v>
      </c>
      <c r="D5" s="11"/>
      <c r="E5" s="11"/>
      <c r="O5" s="17"/>
      <c r="P5" s="17"/>
      <c r="Q5" s="17"/>
      <c r="R5" s="17"/>
    </row>
    <row r="7" spans="1:3">
      <c r="A7" s="12" t="s">
        <v>50</v>
      </c>
      <c r="B7" s="13" t="s">
        <v>118</v>
      </c>
      <c r="C7" s="14" t="s">
        <v>17</v>
      </c>
    </row>
    <row r="8" spans="1:3">
      <c r="A8" s="3">
        <v>1</v>
      </c>
      <c r="B8" s="4" t="s">
        <v>119</v>
      </c>
      <c r="C8" s="5">
        <f>'Anx - E2 - work done &amp; billed'!O24</f>
        <v>15147070.59</v>
      </c>
    </row>
    <row r="9" spans="1:3">
      <c r="A9" s="3">
        <v>2</v>
      </c>
      <c r="B9" s="4" t="s">
        <v>120</v>
      </c>
      <c r="C9" s="5">
        <f>'Anx - E1 -Estimate of work done'!N24</f>
        <v>360525</v>
      </c>
    </row>
    <row r="10" spans="1:3">
      <c r="A10" s="3">
        <v>3</v>
      </c>
      <c r="B10" s="4" t="s">
        <v>121</v>
      </c>
      <c r="C10" s="5">
        <f>'Anx - E2 - work done &amp; billed'!P24</f>
        <v>0</v>
      </c>
    </row>
    <row r="11" spans="1:3">
      <c r="A11" s="3">
        <v>4</v>
      </c>
      <c r="B11" s="15" t="s">
        <v>122</v>
      </c>
      <c r="C11" s="16"/>
    </row>
    <row r="12" spans="1:3">
      <c r="A12" s="3">
        <v>5</v>
      </c>
      <c r="B12" s="15" t="s">
        <v>122</v>
      </c>
      <c r="C12" s="16"/>
    </row>
    <row r="13" spans="1:3">
      <c r="A13" s="3">
        <v>6</v>
      </c>
      <c r="B13" s="15" t="s">
        <v>123</v>
      </c>
      <c r="C13" s="16"/>
    </row>
    <row r="14" spans="1:3">
      <c r="A14" s="3">
        <v>7</v>
      </c>
      <c r="B14" s="15" t="s">
        <v>124</v>
      </c>
      <c r="C14" s="16"/>
    </row>
    <row r="15" spans="1:3">
      <c r="A15" s="3">
        <v>8</v>
      </c>
      <c r="B15" s="15" t="s">
        <v>125</v>
      </c>
      <c r="C15" s="16"/>
    </row>
    <row r="16" spans="1:3">
      <c r="A16" s="3">
        <v>9</v>
      </c>
      <c r="B16" s="15"/>
      <c r="C16" s="16"/>
    </row>
    <row r="17" spans="1:3">
      <c r="A17" s="3">
        <v>10</v>
      </c>
      <c r="B17" s="15"/>
      <c r="C17" s="16"/>
    </row>
    <row r="18" spans="1:3">
      <c r="A18" s="12"/>
      <c r="B18" s="13" t="s">
        <v>126</v>
      </c>
      <c r="C18" s="14">
        <f>SUM(C8:C17)</f>
        <v>15507595.59</v>
      </c>
    </row>
    <row r="20" spans="1:3">
      <c r="A20" s="12" t="s">
        <v>50</v>
      </c>
      <c r="B20" s="13" t="s">
        <v>127</v>
      </c>
      <c r="C20" s="14" t="s">
        <v>17</v>
      </c>
    </row>
    <row r="21" spans="1:3">
      <c r="A21" s="3">
        <v>1</v>
      </c>
      <c r="B21" s="4" t="s">
        <v>128</v>
      </c>
      <c r="C21" s="5">
        <f>'Anx - E2 - work done &amp; billed'!Q24</f>
        <v>0</v>
      </c>
    </row>
    <row r="22" spans="1:3">
      <c r="A22" s="3">
        <v>2</v>
      </c>
      <c r="B22" s="4" t="s">
        <v>129</v>
      </c>
      <c r="C22" s="16">
        <v>14858645</v>
      </c>
    </row>
    <row r="23" spans="1:3">
      <c r="A23" s="3">
        <v>3</v>
      </c>
      <c r="B23" s="15" t="s">
        <v>130</v>
      </c>
      <c r="C23" s="16"/>
    </row>
    <row r="24" spans="1:3">
      <c r="A24" s="3">
        <v>4</v>
      </c>
      <c r="B24" s="15"/>
      <c r="C24" s="16"/>
    </row>
    <row r="25" spans="1:3">
      <c r="A25" s="3">
        <v>5</v>
      </c>
      <c r="B25" s="15"/>
      <c r="C25" s="16"/>
    </row>
    <row r="26" spans="1:3">
      <c r="A26" s="3">
        <v>6</v>
      </c>
      <c r="B26" s="15"/>
      <c r="C26" s="16"/>
    </row>
    <row r="27" spans="1:3">
      <c r="A27" s="3">
        <v>7</v>
      </c>
      <c r="B27" s="15"/>
      <c r="C27" s="16"/>
    </row>
    <row r="28" spans="1:3">
      <c r="A28" s="3">
        <v>8</v>
      </c>
      <c r="B28" s="15"/>
      <c r="C28" s="16"/>
    </row>
    <row r="29" spans="1:3">
      <c r="A29" s="3">
        <v>9</v>
      </c>
      <c r="B29" s="15"/>
      <c r="C29" s="16"/>
    </row>
    <row r="30" spans="1:3">
      <c r="A30" s="3">
        <v>10</v>
      </c>
      <c r="B30" s="15"/>
      <c r="C30" s="16"/>
    </row>
    <row r="31" spans="1:3">
      <c r="A31" s="12"/>
      <c r="B31" s="13" t="s">
        <v>131</v>
      </c>
      <c r="C31" s="14">
        <f>SUM(C21:C30)</f>
        <v>14858645</v>
      </c>
    </row>
    <row r="32" spans="2:3">
      <c r="B32" s="4" t="s">
        <v>132</v>
      </c>
      <c r="C32" s="5">
        <f>C18-C31</f>
        <v>648950.59</v>
      </c>
    </row>
  </sheetData>
  <sheetProtection password="CA15" sheet="1" objects="1" scenarios="1"/>
  <printOptions gridLines="1"/>
  <pageMargins left="0.7" right="0.7" top="0.75" bottom="0.75" header="0.3" footer="0.3"/>
  <pageSetup paperSize="9" orientation="portrait"/>
  <headerFooter>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Anx - A - Attendance details</vt:lpstr>
      <vt:lpstr>Anx - B - Hire charges </vt:lpstr>
      <vt:lpstr>Anx - C - Material received</vt:lpstr>
      <vt:lpstr>Anx - D - Milestone report</vt:lpstr>
      <vt:lpstr>Anx - E2 - work done &amp; billed</vt:lpstr>
      <vt:lpstr>Anx - E1 -Estimate of work done</vt:lpstr>
      <vt:lpstr>Anx - F -Summary of accounts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dc:creator>
  <cp:lastModifiedBy>eng</cp:lastModifiedBy>
  <dcterms:created xsi:type="dcterms:W3CDTF">2017-09-09T11:38:00Z</dcterms:created>
  <cp:lastPrinted>2019-09-26T09:39:00Z</cp:lastPrinted>
  <dcterms:modified xsi:type="dcterms:W3CDTF">2020-07-24T07:01:04Z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1033-11.2.0.9453</vt:lpwstr>
  </property>
</Properties>
</file>