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  <sheet name="Sheet1" sheetId="8" r:id="rId8"/>
  </sheets>
  <definedNames>
    <definedName name="_xlnm.Print_Titles" localSheetId="3">'Anx - D - Milestone report'!$7:$7</definedName>
    <definedName name="_xlnm.Print_Titles" localSheetId="4">'Anx - E1 -Estimate of work done'!$8:$8</definedName>
    <definedName name="_xlnm.Print_Titles" localSheetId="5">'Anx - E2 - work done &amp; billed'!$8:$8</definedName>
  </definedNames>
  <calcPr calcId="144525"/>
</workbook>
</file>

<file path=xl/sharedStrings.xml><?xml version="1.0" encoding="utf-8"?>
<sst xmlns="http://schemas.openxmlformats.org/spreadsheetml/2006/main" count="238" uniqueCount="108">
  <si>
    <t>Annexure - A - Send Weekly</t>
  </si>
  <si>
    <t>Details of labour charges</t>
  </si>
  <si>
    <t>Name of contractor:</t>
  </si>
  <si>
    <t>MD Masuddun</t>
  </si>
  <si>
    <t>Company name:</t>
  </si>
  <si>
    <t>VOCLLP</t>
  </si>
  <si>
    <t>Project name:</t>
  </si>
  <si>
    <t>VOC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</si>
  <si>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</si>
  <si>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</si>
  <si>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</si>
  <si>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</si>
  <si>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</si>
  <si>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</si>
  <si>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</si>
  <si>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</si>
  <si>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</si>
  <si>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</si>
  <si>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</si>
  <si>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</si>
  <si>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</si>
  <si>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</si>
  <si>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</si>
  <si>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</si>
  <si>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</si>
  <si>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>Total</t>
  </si>
  <si>
    <t>Payment approved by MD:</t>
  </si>
  <si>
    <t>Prepared by:</t>
  </si>
  <si>
    <t>MDs approval</t>
  </si>
  <si>
    <t>Name</t>
  </si>
  <si>
    <t>A Suresh</t>
  </si>
  <si>
    <t>Date</t>
  </si>
  <si>
    <t>Annexure - B - Send Weekly</t>
  </si>
  <si>
    <t>Details of hire charges</t>
  </si>
  <si>
    <t>808-2020</t>
  </si>
  <si>
    <t>Equipment Type</t>
  </si>
  <si>
    <t>Units</t>
  </si>
  <si>
    <t>Hour</t>
  </si>
  <si>
    <t>Annexure - C - send weekly</t>
  </si>
  <si>
    <t>Details of magterial received</t>
  </si>
  <si>
    <t>voc LLP</t>
  </si>
  <si>
    <t>Material type</t>
  </si>
  <si>
    <t>Received date</t>
  </si>
  <si>
    <t>Inward no.</t>
  </si>
  <si>
    <t>Rate</t>
  </si>
  <si>
    <t>Approved by:</t>
  </si>
  <si>
    <t>Annexure - D - send weekly</t>
  </si>
  <si>
    <t>Mile stone report for CR-</t>
  </si>
  <si>
    <t>Villa Orchids</t>
  </si>
  <si>
    <t>24.10.19</t>
  </si>
  <si>
    <t xml:space="preserve">Note: </t>
  </si>
  <si>
    <t xml:space="preserve">Prepare the statement for all the villas in the project. </t>
  </si>
  <si>
    <t>S No</t>
  </si>
  <si>
    <t>Villa no-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</si>
  <si>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</si>
  <si>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</si>
  <si>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</si>
  <si>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</si>
  <si>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</si>
  <si>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</si>
  <si>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</si>
  <si>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</si>
  <si>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</si>
  <si>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</si>
  <si>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</si>
  <si>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102</t>
  </si>
  <si>
    <t>3BHK</t>
  </si>
  <si>
    <t>103</t>
  </si>
  <si>
    <t>127</t>
  </si>
  <si>
    <t>128</t>
  </si>
  <si>
    <t>124</t>
  </si>
  <si>
    <t>Annexure - E1 - Details of partial work done and not yet billed - send on the last Saturday of the month-</t>
  </si>
  <si>
    <t>Note:</t>
  </si>
  <si>
    <t>Enter value beween 1&amp;100 as approximate pecentage of work completed-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</si>
  <si>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</si>
  <si>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</si>
  <si>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</si>
  <si>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</si>
  <si>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</si>
  <si>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</si>
  <si>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</si>
  <si>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</si>
  <si>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</si>
  <si>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184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</si>
  <si>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</si>
  <si>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</si>
  <si>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Villa no.</t>
  </si>
  <si>
    <t>GST</t>
  </si>
  <si>
    <t>Advance Paid</t>
  </si>
  <si>
    <t>Advance adjusted</t>
  </si>
  <si>
    <t xml:space="preserve"> </t>
  </si>
  <si>
    <t xml:space="preserve">   </t>
  </si>
  <si>
    <t>Annexure - F - Summary of accounts -send on the last Saturday of the month.</t>
  </si>
  <si>
    <t>Summary - of credits</t>
  </si>
  <si>
    <t>Work completed &amp; billed</t>
  </si>
  <si>
    <t>Unbilled amount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</si>
  <si>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</si>
  <si>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</si>
  <si>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</si>
  <si>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</si>
  <si>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</si>
  <si>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</si>
  <si>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</si>
  <si>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Mobilization advance adjusted</t>
  </si>
  <si>
    <t>Amount paid</t>
  </si>
  <si>
    <t>Other debits</t>
  </si>
  <si>
    <t>Total B</t>
  </si>
  <si>
    <t>Net payable to contractor (A-B)</t>
  </si>
</sst>
</file>

<file path=xl/styles.xml><?xml version="1.0" encoding="utf-8"?>
<styleSheet xmlns="http://schemas.openxmlformats.org/spreadsheetml/2006/main">
  <numFmts count="9">
    <numFmt numFmtId="176" formatCode="_(* #,##0.00_);_(* \(#,##0.00\);_(* &quot;-&quot;??_);_(@_)"/>
    <numFmt numFmtId="177" formatCode="_ &quot;₹&quot;\ * #,##0.00_ ;_ &quot;₹&quot;\ * \-#,##0.00_ ;_ &quot;₹&quot;\ * &quot;-&quot;??_ ;_ @_ "/>
    <numFmt numFmtId="178" formatCode="_ * #,##0_ ;_ * \-#,##0_ ;_ * &quot;-&quot;_ ;_ @_ "/>
    <numFmt numFmtId="179" formatCode="_ &quot;₹&quot;\ * #,##0_ ;_ &quot;₹&quot;\ * \-#,##0_ ;_ &quot;₹&quot;\ * &quot;-&quot;_ ;_ @_ "/>
    <numFmt numFmtId="180" formatCode="dd/mm/yyyy"/>
    <numFmt numFmtId="181" formatCode="dd\ mmmm\ yyyy;@"/>
    <numFmt numFmtId="182" formatCode="[$-409]d/mmm/yy;@"/>
    <numFmt numFmtId="183" formatCode="_(* #,##0_);_(* \(#,##0\);_(* &quot;-&quot;??_);_(@_)"/>
    <numFmt numFmtId="184" formatCode="_ * #,##0_ ;_ * \-#,##0_ ;_ * &quot;-&quot;??_ ;_ @_ "/>
  </numFmts>
  <fonts count="2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6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15" applyNumberFormat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4" borderId="1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7" borderId="1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183" fontId="2" fillId="0" borderId="0" xfId="2" applyNumberFormat="1" applyFont="1" applyBorder="1" applyAlignment="1" applyProtection="1"/>
    <xf numFmtId="182" fontId="2" fillId="0" borderId="0" xfId="0" applyNumberFormat="1" applyFont="1" applyBorder="1" applyAlignment="1" applyProtection="1"/>
    <xf numFmtId="176" fontId="2" fillId="0" borderId="0" xfId="2" applyFont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Protection="1">
      <protection locked="0"/>
    </xf>
    <xf numFmtId="181" fontId="1" fillId="0" borderId="0" xfId="0" applyNumberFormat="1" applyFont="1" applyAlignment="1" applyProtection="1">
      <protection locked="0"/>
    </xf>
    <xf numFmtId="180" fontId="1" fillId="0" borderId="0" xfId="0" applyNumberFormat="1" applyFont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183" fontId="2" fillId="0" borderId="1" xfId="2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183" fontId="2" fillId="0" borderId="0" xfId="2" applyNumberFormat="1" applyFont="1" applyBorder="1" applyAlignment="1" applyProtection="1">
      <protection locked="0"/>
    </xf>
    <xf numFmtId="184" fontId="1" fillId="0" borderId="0" xfId="2" applyNumberFormat="1" applyFont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184" fontId="1" fillId="0" borderId="1" xfId="2" applyNumberFormat="1" applyFont="1" applyBorder="1" applyAlignment="1" applyProtection="1"/>
    <xf numFmtId="180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184" fontId="1" fillId="0" borderId="2" xfId="2" applyNumberFormat="1" applyFont="1" applyBorder="1" applyAlignment="1" applyProtection="1">
      <alignment horizontal="center" wrapText="1"/>
    </xf>
    <xf numFmtId="180" fontId="1" fillId="0" borderId="2" xfId="2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84" fontId="3" fillId="0" borderId="0" xfId="2" applyNumberFormat="1" applyFont="1" applyBorder="1" applyAlignment="1" applyProtection="1">
      <alignment horizontal="center"/>
      <protection locked="0"/>
    </xf>
    <xf numFmtId="182" fontId="3" fillId="0" borderId="0" xfId="2" applyNumberFormat="1" applyFont="1" applyFill="1" applyBorder="1" applyAlignment="1" applyProtection="1">
      <alignment horizontal="right"/>
      <protection locked="0"/>
    </xf>
    <xf numFmtId="184" fontId="1" fillId="0" borderId="0" xfId="2" applyNumberFormat="1" applyFont="1" applyAlignment="1" applyProtection="1">
      <protection locked="0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</xf>
    <xf numFmtId="180" fontId="1" fillId="0" borderId="0" xfId="0" applyNumberFormat="1" applyFont="1" applyAlignment="1" applyProtection="1">
      <alignment horizontal="right"/>
    </xf>
    <xf numFmtId="180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wrapText="1"/>
    </xf>
    <xf numFmtId="184" fontId="1" fillId="0" borderId="1" xfId="2" applyNumberFormat="1" applyFont="1" applyBorder="1" applyAlignment="1" applyProtection="1">
      <alignment wrapText="1"/>
    </xf>
    <xf numFmtId="180" fontId="1" fillId="0" borderId="1" xfId="2" applyNumberFormat="1" applyFont="1" applyBorder="1" applyAlignment="1" applyProtection="1">
      <alignment wrapText="1"/>
    </xf>
    <xf numFmtId="0" fontId="1" fillId="0" borderId="0" xfId="0" applyFont="1" applyAlignment="1" applyProtection="1">
      <alignment horizontal="left"/>
      <protection locked="0"/>
    </xf>
    <xf numFmtId="180" fontId="1" fillId="0" borderId="0" xfId="0" applyNumberFormat="1" applyFont="1" applyProtection="1">
      <protection locked="0"/>
    </xf>
    <xf numFmtId="180" fontId="1" fillId="0" borderId="0" xfId="0" applyNumberFormat="1" applyFont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180" fontId="1" fillId="0" borderId="0" xfId="2" applyNumberFormat="1" applyFont="1" applyProtection="1">
      <protection locked="0"/>
    </xf>
    <xf numFmtId="49" fontId="1" fillId="0" borderId="0" xfId="2" applyNumberFormat="1" applyFont="1" applyProtection="1">
      <protection locked="0"/>
    </xf>
    <xf numFmtId="176" fontId="1" fillId="0" borderId="0" xfId="2" applyFont="1" applyProtection="1">
      <protection locked="0"/>
    </xf>
    <xf numFmtId="183" fontId="1" fillId="0" borderId="0" xfId="2" applyNumberFormat="1" applyFont="1" applyProtection="1">
      <protection locked="0"/>
    </xf>
    <xf numFmtId="176" fontId="1" fillId="0" borderId="0" xfId="2" applyFont="1" applyProtection="1"/>
    <xf numFmtId="176" fontId="1" fillId="0" borderId="0" xfId="2" applyFont="1" applyBorder="1" applyProtection="1">
      <protection locked="0"/>
    </xf>
    <xf numFmtId="176" fontId="1" fillId="0" borderId="1" xfId="2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/>
    <xf numFmtId="180" fontId="1" fillId="0" borderId="9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9" xfId="0" applyFont="1" applyBorder="1" applyProtection="1">
      <protection locked="0"/>
    </xf>
    <xf numFmtId="183" fontId="1" fillId="0" borderId="0" xfId="2" applyNumberFormat="1" applyFont="1" applyProtection="1"/>
    <xf numFmtId="183" fontId="1" fillId="0" borderId="1" xfId="0" applyNumberFormat="1" applyFont="1" applyBorder="1" applyProtection="1"/>
    <xf numFmtId="0" fontId="1" fillId="0" borderId="7" xfId="0" applyFont="1" applyBorder="1" applyProtection="1"/>
    <xf numFmtId="0" fontId="1" fillId="0" borderId="6" xfId="0" applyFont="1" applyBorder="1" applyProtection="1"/>
    <xf numFmtId="0" fontId="1" fillId="0" borderId="10" xfId="0" applyFont="1" applyBorder="1" applyProtection="1"/>
    <xf numFmtId="0" fontId="1" fillId="0" borderId="9" xfId="0" applyFont="1" applyBorder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topLeftCell="A3" workbookViewId="0">
      <selection activeCell="D16" sqref="D16"/>
    </sheetView>
  </sheetViews>
  <sheetFormatPr defaultColWidth="9.14285714285714" defaultRowHeight="12.75" outlineLevelCol="5"/>
  <cols>
    <col min="1" max="1" width="7.42857142857143" style="1" customWidth="1"/>
    <col min="2" max="2" width="19.2857142857143" style="1" customWidth="1"/>
    <col min="3" max="6" width="14.8571428571429" style="1" customWidth="1"/>
    <col min="7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3">
      <c r="A3" s="1" t="s">
        <v>2</v>
      </c>
      <c r="C3" s="9" t="s">
        <v>3</v>
      </c>
    </row>
    <row r="4" spans="1:3">
      <c r="A4" s="1" t="s">
        <v>4</v>
      </c>
      <c r="C4" s="9" t="s">
        <v>5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43">
        <v>44071</v>
      </c>
    </row>
    <row r="7" spans="1:6">
      <c r="A7" s="1" t="s">
        <v>9</v>
      </c>
      <c r="C7" s="44" t="s">
        <v>10</v>
      </c>
      <c r="D7" s="43">
        <v>44063</v>
      </c>
      <c r="E7" s="1" t="s">
        <v>11</v>
      </c>
      <c r="F7" s="43">
        <v>44071</v>
      </c>
    </row>
    <row r="9" spans="1:6">
      <c r="A9" s="46" t="s">
        <v>12</v>
      </c>
      <c r="B9" s="46" t="s">
        <v>13</v>
      </c>
      <c r="C9" s="46" t="s">
        <v>14</v>
      </c>
      <c r="D9" s="46" t="s">
        <v>15</v>
      </c>
      <c r="E9" s="46" t="s">
        <v>16</v>
      </c>
      <c r="F9" s="46" t="s">
        <v>17</v>
      </c>
    </row>
    <row r="10" spans="1:6">
      <c r="A10" s="1">
        <v>1</v>
      </c>
      <c r="B10" s="9" t="s">
        <v>18</v>
      </c>
      <c r="C10" s="9" t="s">
        <v>19</v>
      </c>
      <c r="D10" s="51">
        <v>13</v>
      </c>
      <c r="E10" s="50">
        <v>575</v>
      </c>
      <c r="F10" s="66">
        <f>D10*E10</f>
        <v>7475</v>
      </c>
    </row>
    <row r="11" spans="1:6">
      <c r="A11" s="1">
        <v>2</v>
      </c>
      <c r="B11" s="9" t="s">
        <v>18</v>
      </c>
      <c r="C11" s="9" t="s">
        <v>20</v>
      </c>
      <c r="D11" s="51">
        <v>14</v>
      </c>
      <c r="E11" s="50">
        <v>400</v>
      </c>
      <c r="F11" s="66">
        <f t="shared" ref="F11:F29" si="0">D11*E11</f>
        <v>5600</v>
      </c>
    </row>
    <row r="12" spans="1:6">
      <c r="A12" s="1">
        <v>3</v>
      </c>
      <c r="B12" s="9" t="s">
        <v>18</v>
      </c>
      <c r="C12" s="9" t="s">
        <v>21</v>
      </c>
      <c r="D12" s="51"/>
      <c r="E12" s="50">
        <v>350</v>
      </c>
      <c r="F12" s="66">
        <f t="shared" si="0"/>
        <v>0</v>
      </c>
    </row>
    <row r="13" spans="1:6">
      <c r="A13" s="1">
        <v>4</v>
      </c>
      <c r="B13" s="9" t="s">
        <v>22</v>
      </c>
      <c r="C13" s="9" t="s">
        <v>19</v>
      </c>
      <c r="D13" s="51"/>
      <c r="E13" s="50">
        <v>575</v>
      </c>
      <c r="F13" s="66">
        <f t="shared" si="0"/>
        <v>0</v>
      </c>
    </row>
    <row r="14" spans="1:6">
      <c r="A14" s="1">
        <v>5</v>
      </c>
      <c r="B14" s="9" t="s">
        <v>22</v>
      </c>
      <c r="C14" s="9" t="s">
        <v>20</v>
      </c>
      <c r="D14" s="51"/>
      <c r="E14" s="50">
        <v>400</v>
      </c>
      <c r="F14" s="66">
        <f t="shared" si="0"/>
        <v>0</v>
      </c>
    </row>
    <row r="15" spans="1:6">
      <c r="A15" s="1">
        <v>6</v>
      </c>
      <c r="B15" s="9" t="s">
        <v>22</v>
      </c>
      <c r="C15" s="9" t="s">
        <v>21</v>
      </c>
      <c r="D15" s="51"/>
      <c r="E15" s="50"/>
      <c r="F15" s="66">
        <f t="shared" si="0"/>
        <v>0</v>
      </c>
    </row>
    <row r="16" spans="1:6">
      <c r="A16" s="1">
        <v>7</v>
      </c>
      <c r="B16" s="9" t="s">
        <v>23</v>
      </c>
      <c r="C16" s="9" t="s">
        <v>19</v>
      </c>
      <c r="D16" s="51"/>
      <c r="E16" s="50"/>
      <c r="F16" s="66">
        <f t="shared" si="0"/>
        <v>0</v>
      </c>
    </row>
    <row r="17" spans="1:6">
      <c r="A17" s="1">
        <v>8</v>
      </c>
      <c r="B17" s="9" t="s">
        <v>23</v>
      </c>
      <c r="C17" s="9" t="s">
        <v>20</v>
      </c>
      <c r="D17" s="51"/>
      <c r="E17" s="50"/>
      <c r="F17" s="66">
        <f t="shared" si="0"/>
        <v>0</v>
      </c>
    </row>
    <row r="18" spans="1:6">
      <c r="A18" s="1">
        <v>9</v>
      </c>
      <c r="B18" s="9" t="s">
        <v>23</v>
      </c>
      <c r="C18" s="9" t="s">
        <v>21</v>
      </c>
      <c r="D18" s="51"/>
      <c r="E18" s="50"/>
      <c r="F18" s="66">
        <f t="shared" si="0"/>
        <v>0</v>
      </c>
    </row>
    <row r="19" spans="1:6">
      <c r="A19" s="1">
        <v>10</v>
      </c>
      <c r="B19" s="9" t="s">
        <v>24</v>
      </c>
      <c r="C19" s="9" t="s">
        <v>19</v>
      </c>
      <c r="D19" s="51"/>
      <c r="E19" s="50"/>
      <c r="F19" s="66">
        <f t="shared" si="0"/>
        <v>0</v>
      </c>
    </row>
    <row r="20" spans="1:6">
      <c r="A20" s="1">
        <v>11</v>
      </c>
      <c r="B20" s="9" t="s">
        <v>24</v>
      </c>
      <c r="C20" s="9" t="s">
        <v>20</v>
      </c>
      <c r="D20" s="51"/>
      <c r="E20" s="50"/>
      <c r="F20" s="66">
        <f t="shared" si="0"/>
        <v>0</v>
      </c>
    </row>
    <row r="21" spans="1:6">
      <c r="A21" s="1">
        <v>12</v>
      </c>
      <c r="B21" s="9"/>
      <c r="C21" s="9"/>
      <c r="D21" s="51"/>
      <c r="E21" s="50"/>
      <c r="F21" s="66">
        <f t="shared" si="0"/>
        <v>0</v>
      </c>
    </row>
    <row r="22" spans="1:6">
      <c r="A22" s="1">
        <v>13</v>
      </c>
      <c r="B22" s="9"/>
      <c r="C22" s="9"/>
      <c r="D22" s="51"/>
      <c r="E22" s="50"/>
      <c r="F22" s="66">
        <f t="shared" si="0"/>
        <v>0</v>
      </c>
    </row>
    <row r="23" spans="1:6">
      <c r="A23" s="1">
        <v>14</v>
      </c>
      <c r="B23" s="9"/>
      <c r="C23" s="9"/>
      <c r="D23" s="51"/>
      <c r="E23" s="50"/>
      <c r="F23" s="66">
        <f t="shared" si="0"/>
        <v>0</v>
      </c>
    </row>
    <row r="24" spans="1:6">
      <c r="A24" s="1">
        <v>15</v>
      </c>
      <c r="B24" s="9"/>
      <c r="C24" s="9"/>
      <c r="D24" s="51"/>
      <c r="E24" s="50"/>
      <c r="F24" s="66">
        <f t="shared" si="0"/>
        <v>0</v>
      </c>
    </row>
    <row r="25" spans="1:6">
      <c r="A25" s="1">
        <v>16</v>
      </c>
      <c r="B25" s="9"/>
      <c r="C25" s="9"/>
      <c r="D25" s="51"/>
      <c r="E25" s="50"/>
      <c r="F25" s="66">
        <f t="shared" si="0"/>
        <v>0</v>
      </c>
    </row>
    <row r="26" spans="1:6">
      <c r="A26" s="1">
        <v>17</v>
      </c>
      <c r="B26" s="9"/>
      <c r="C26" s="9"/>
      <c r="D26" s="51"/>
      <c r="E26" s="50"/>
      <c r="F26" s="66">
        <f t="shared" si="0"/>
        <v>0</v>
      </c>
    </row>
    <row r="27" spans="1:6">
      <c r="A27" s="1">
        <v>18</v>
      </c>
      <c r="B27" s="9"/>
      <c r="C27" s="9"/>
      <c r="D27" s="51"/>
      <c r="E27" s="50"/>
      <c r="F27" s="66">
        <f t="shared" si="0"/>
        <v>0</v>
      </c>
    </row>
    <row r="28" spans="1:6">
      <c r="A28" s="1">
        <v>19</v>
      </c>
      <c r="B28" s="9"/>
      <c r="C28" s="9"/>
      <c r="D28" s="51"/>
      <c r="E28" s="50"/>
      <c r="F28" s="66">
        <f t="shared" si="0"/>
        <v>0</v>
      </c>
    </row>
    <row r="29" spans="1:6">
      <c r="A29" s="1">
        <v>20</v>
      </c>
      <c r="B29" s="9"/>
      <c r="C29" s="9"/>
      <c r="D29" s="51"/>
      <c r="E29" s="50"/>
      <c r="F29" s="66">
        <f t="shared" si="0"/>
        <v>0</v>
      </c>
    </row>
    <row r="30" spans="1:6">
      <c r="A30" s="47"/>
      <c r="B30" s="47" t="s">
        <v>25</v>
      </c>
      <c r="C30" s="47"/>
      <c r="D30" s="47"/>
      <c r="E30" s="47"/>
      <c r="F30" s="67">
        <f>SUM(F10:F29)</f>
        <v>13075</v>
      </c>
    </row>
    <row r="31" spans="1:6">
      <c r="A31" s="45"/>
      <c r="B31" s="45" t="s">
        <v>26</v>
      </c>
      <c r="C31" s="45"/>
      <c r="D31" s="45"/>
      <c r="E31" s="45"/>
      <c r="F31" s="45"/>
    </row>
    <row r="32" spans="1:6">
      <c r="A32" s="47" t="s">
        <v>27</v>
      </c>
      <c r="B32" s="55"/>
      <c r="C32" s="47"/>
      <c r="D32" s="47"/>
      <c r="E32" s="47"/>
      <c r="F32" s="47" t="s">
        <v>28</v>
      </c>
    </row>
    <row r="33" spans="1:6">
      <c r="A33" s="57" t="s">
        <v>29</v>
      </c>
      <c r="B33" s="58" t="s">
        <v>30</v>
      </c>
      <c r="C33" s="68"/>
      <c r="D33" s="69"/>
      <c r="E33" s="68"/>
      <c r="F33" s="57"/>
    </row>
    <row r="34" spans="1:6">
      <c r="A34" s="61" t="s">
        <v>31</v>
      </c>
      <c r="B34" s="62">
        <v>44071</v>
      </c>
      <c r="C34" s="70"/>
      <c r="D34" s="71"/>
      <c r="E34" s="70"/>
      <c r="F34" s="61"/>
    </row>
    <row r="35" spans="1:6">
      <c r="A35" s="45"/>
      <c r="B35" s="45"/>
      <c r="C35" s="45"/>
      <c r="D35" s="45"/>
      <c r="E35" s="45"/>
      <c r="F35" s="45"/>
    </row>
  </sheetData>
  <sheetProtection password="CA15" sheet="1" selectLockedCells="1" objects="1" scenarios="1"/>
  <printOptions gridLines="1"/>
  <pageMargins left="0.700694444444445" right="0.700694444444445" top="0.751388888888889" bottom="0.751388888888889" header="0.298611111111111" footer="0.298611111111111"/>
  <pageSetup paperSize="9" orientation="portrait" horizontalDpi="600"/>
  <headerFooter>
    <oddHeader>&amp;C&amp;A
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E24" sqref="E24"/>
    </sheetView>
  </sheetViews>
  <sheetFormatPr defaultColWidth="8.85714285714286" defaultRowHeight="12.75" outlineLevelCol="6"/>
  <cols>
    <col min="1" max="1" width="7.42857142857143" style="1" customWidth="1"/>
    <col min="2" max="2" width="25.1428571428571" style="1" customWidth="1"/>
    <col min="3" max="6" width="13.1428571428571" style="1" customWidth="1"/>
    <col min="7" max="16384" width="8.85714285714286" style="1"/>
  </cols>
  <sheetData>
    <row r="1" spans="1:1">
      <c r="A1" s="1" t="s">
        <v>32</v>
      </c>
    </row>
    <row r="2" spans="1:1">
      <c r="A2" s="1" t="s">
        <v>33</v>
      </c>
    </row>
    <row r="3" spans="1:3">
      <c r="A3" s="1" t="s">
        <v>2</v>
      </c>
      <c r="C3" s="9" t="str">
        <f>'Anx - A - Attendance details'!C3</f>
        <v>MD Masuddun</v>
      </c>
    </row>
    <row r="4" spans="1:3">
      <c r="A4" s="1" t="s">
        <v>4</v>
      </c>
      <c r="C4" s="9" t="str">
        <f>'Anx - A - Attendance details'!C4</f>
        <v>VOCLLP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43">
        <v>44071</v>
      </c>
    </row>
    <row r="7" spans="1:6">
      <c r="A7" s="1" t="s">
        <v>9</v>
      </c>
      <c r="C7" s="44" t="s">
        <v>10</v>
      </c>
      <c r="D7" s="43">
        <v>44063</v>
      </c>
      <c r="E7" s="1" t="s">
        <v>11</v>
      </c>
      <c r="F7" s="43" t="s">
        <v>34</v>
      </c>
    </row>
    <row r="9" spans="1:6">
      <c r="A9" s="46" t="s">
        <v>12</v>
      </c>
      <c r="B9" s="46" t="s">
        <v>35</v>
      </c>
      <c r="C9" s="46" t="s">
        <v>15</v>
      </c>
      <c r="D9" s="46" t="s">
        <v>16</v>
      </c>
      <c r="E9" s="46" t="s">
        <v>36</v>
      </c>
      <c r="F9" s="46" t="s">
        <v>17</v>
      </c>
    </row>
    <row r="10" spans="1:6">
      <c r="A10" s="1">
        <v>1</v>
      </c>
      <c r="B10" s="9"/>
      <c r="C10" s="50"/>
      <c r="D10" s="50"/>
      <c r="E10" s="50" t="s">
        <v>37</v>
      </c>
      <c r="F10" s="66">
        <f>C10*D10</f>
        <v>0</v>
      </c>
    </row>
    <row r="11" spans="1:6">
      <c r="A11" s="1">
        <v>2</v>
      </c>
      <c r="B11" s="9"/>
      <c r="C11" s="50"/>
      <c r="D11" s="50"/>
      <c r="E11" s="50" t="s">
        <v>37</v>
      </c>
      <c r="F11" s="66">
        <f t="shared" ref="F11:F34" si="0">C11*D11</f>
        <v>0</v>
      </c>
    </row>
    <row r="12" spans="1:6">
      <c r="A12" s="1">
        <v>3</v>
      </c>
      <c r="B12" s="9"/>
      <c r="C12" s="50"/>
      <c r="D12" s="50"/>
      <c r="E12" s="50"/>
      <c r="F12" s="66">
        <f t="shared" si="0"/>
        <v>0</v>
      </c>
    </row>
    <row r="13" spans="1:6">
      <c r="A13" s="1">
        <v>4</v>
      </c>
      <c r="B13" s="9"/>
      <c r="C13" s="50"/>
      <c r="D13" s="50"/>
      <c r="E13" s="50"/>
      <c r="F13" s="66">
        <f t="shared" si="0"/>
        <v>0</v>
      </c>
    </row>
    <row r="14" spans="1:6">
      <c r="A14" s="1">
        <v>5</v>
      </c>
      <c r="B14" s="9"/>
      <c r="C14" s="50"/>
      <c r="D14" s="50"/>
      <c r="E14" s="50"/>
      <c r="F14" s="66">
        <f t="shared" si="0"/>
        <v>0</v>
      </c>
    </row>
    <row r="15" spans="1:6">
      <c r="A15" s="1">
        <v>6</v>
      </c>
      <c r="B15" s="9"/>
      <c r="C15" s="50"/>
      <c r="D15" s="50"/>
      <c r="E15" s="50"/>
      <c r="F15" s="66">
        <f t="shared" si="0"/>
        <v>0</v>
      </c>
    </row>
    <row r="16" spans="1:6">
      <c r="A16" s="1">
        <v>7</v>
      </c>
      <c r="B16" s="9"/>
      <c r="C16" s="50"/>
      <c r="D16" s="50"/>
      <c r="E16" s="50"/>
      <c r="F16" s="66">
        <f t="shared" si="0"/>
        <v>0</v>
      </c>
    </row>
    <row r="17" spans="1:6">
      <c r="A17" s="1">
        <v>8</v>
      </c>
      <c r="B17" s="9"/>
      <c r="C17" s="50"/>
      <c r="D17" s="50"/>
      <c r="E17" s="50"/>
      <c r="F17" s="66">
        <f t="shared" si="0"/>
        <v>0</v>
      </c>
    </row>
    <row r="18" spans="1:6">
      <c r="A18" s="1">
        <v>9</v>
      </c>
      <c r="B18" s="9"/>
      <c r="C18" s="50"/>
      <c r="D18" s="50"/>
      <c r="E18" s="50"/>
      <c r="F18" s="66">
        <f t="shared" si="0"/>
        <v>0</v>
      </c>
    </row>
    <row r="19" spans="1:6">
      <c r="A19" s="1">
        <v>10</v>
      </c>
      <c r="B19" s="9"/>
      <c r="C19" s="50"/>
      <c r="D19" s="50"/>
      <c r="E19" s="50"/>
      <c r="F19" s="66">
        <f t="shared" si="0"/>
        <v>0</v>
      </c>
    </row>
    <row r="20" spans="1:6">
      <c r="A20" s="1">
        <v>11</v>
      </c>
      <c r="B20" s="9"/>
      <c r="C20" s="50"/>
      <c r="D20" s="50"/>
      <c r="E20" s="50"/>
      <c r="F20" s="66">
        <f t="shared" si="0"/>
        <v>0</v>
      </c>
    </row>
    <row r="21" spans="1:6">
      <c r="A21" s="1">
        <v>12</v>
      </c>
      <c r="B21" s="9"/>
      <c r="C21" s="50"/>
      <c r="D21" s="50"/>
      <c r="E21" s="50"/>
      <c r="F21" s="66">
        <f t="shared" si="0"/>
        <v>0</v>
      </c>
    </row>
    <row r="22" spans="1:6">
      <c r="A22" s="1">
        <v>13</v>
      </c>
      <c r="B22" s="9"/>
      <c r="C22" s="50"/>
      <c r="D22" s="50"/>
      <c r="E22" s="50"/>
      <c r="F22" s="66">
        <f t="shared" si="0"/>
        <v>0</v>
      </c>
    </row>
    <row r="23" spans="1:6">
      <c r="A23" s="1">
        <v>14</v>
      </c>
      <c r="B23" s="9"/>
      <c r="C23" s="50"/>
      <c r="D23" s="50"/>
      <c r="E23" s="50"/>
      <c r="F23" s="66">
        <f t="shared" si="0"/>
        <v>0</v>
      </c>
    </row>
    <row r="24" spans="1:6">
      <c r="A24" s="1">
        <v>15</v>
      </c>
      <c r="B24" s="9"/>
      <c r="C24" s="50"/>
      <c r="D24" s="50"/>
      <c r="E24" s="50"/>
      <c r="F24" s="66">
        <f t="shared" si="0"/>
        <v>0</v>
      </c>
    </row>
    <row r="25" spans="1:6">
      <c r="A25" s="1">
        <v>16</v>
      </c>
      <c r="B25" s="9"/>
      <c r="C25" s="50"/>
      <c r="D25" s="50"/>
      <c r="E25" s="50"/>
      <c r="F25" s="66">
        <f t="shared" si="0"/>
        <v>0</v>
      </c>
    </row>
    <row r="26" spans="1:7">
      <c r="A26" s="1">
        <v>17</v>
      </c>
      <c r="B26" s="9"/>
      <c r="C26" s="50"/>
      <c r="D26" s="50"/>
      <c r="E26" s="50"/>
      <c r="F26" s="66">
        <f t="shared" si="0"/>
        <v>0</v>
      </c>
      <c r="G26" s="45"/>
    </row>
    <row r="27" spans="1:7">
      <c r="A27" s="1">
        <v>18</v>
      </c>
      <c r="B27" s="9"/>
      <c r="C27" s="50"/>
      <c r="D27" s="50"/>
      <c r="E27" s="50"/>
      <c r="F27" s="66">
        <f t="shared" si="0"/>
        <v>0</v>
      </c>
      <c r="G27" s="45"/>
    </row>
    <row r="28" spans="1:7">
      <c r="A28" s="1">
        <v>19</v>
      </c>
      <c r="B28" s="9"/>
      <c r="C28" s="50"/>
      <c r="D28" s="50"/>
      <c r="E28" s="50"/>
      <c r="F28" s="66">
        <f t="shared" si="0"/>
        <v>0</v>
      </c>
      <c r="G28" s="45"/>
    </row>
    <row r="29" spans="1:7">
      <c r="A29" s="1">
        <v>20</v>
      </c>
      <c r="B29" s="9"/>
      <c r="C29" s="50"/>
      <c r="D29" s="50"/>
      <c r="E29" s="50"/>
      <c r="F29" s="66">
        <f t="shared" si="0"/>
        <v>0</v>
      </c>
      <c r="G29" s="45"/>
    </row>
    <row r="30" spans="1:7">
      <c r="A30" s="1">
        <v>21</v>
      </c>
      <c r="B30" s="9"/>
      <c r="C30" s="50"/>
      <c r="D30" s="50"/>
      <c r="E30" s="50"/>
      <c r="F30" s="66">
        <f t="shared" si="0"/>
        <v>0</v>
      </c>
      <c r="G30" s="45"/>
    </row>
    <row r="31" spans="1:6">
      <c r="A31" s="1">
        <v>22</v>
      </c>
      <c r="B31" s="9"/>
      <c r="C31" s="50"/>
      <c r="D31" s="50"/>
      <c r="E31" s="50"/>
      <c r="F31" s="66">
        <f t="shared" si="0"/>
        <v>0</v>
      </c>
    </row>
    <row r="32" spans="1:6">
      <c r="A32" s="1">
        <v>23</v>
      </c>
      <c r="B32" s="9"/>
      <c r="C32" s="50"/>
      <c r="D32" s="50"/>
      <c r="E32" s="50"/>
      <c r="F32" s="66">
        <f t="shared" si="0"/>
        <v>0</v>
      </c>
    </row>
    <row r="33" spans="1:6">
      <c r="A33" s="1">
        <v>24</v>
      </c>
      <c r="B33" s="9"/>
      <c r="C33" s="50"/>
      <c r="D33" s="50"/>
      <c r="E33" s="50"/>
      <c r="F33" s="66">
        <f t="shared" si="0"/>
        <v>0</v>
      </c>
    </row>
    <row r="34" spans="1:6">
      <c r="A34" s="1">
        <v>25</v>
      </c>
      <c r="B34" s="9"/>
      <c r="C34" s="50"/>
      <c r="D34" s="50"/>
      <c r="E34" s="50"/>
      <c r="F34" s="66">
        <f t="shared" si="0"/>
        <v>0</v>
      </c>
    </row>
    <row r="35" spans="1:6">
      <c r="A35" s="47"/>
      <c r="B35" s="47" t="s">
        <v>25</v>
      </c>
      <c r="C35" s="47"/>
      <c r="D35" s="47"/>
      <c r="E35" s="47"/>
      <c r="F35" s="67">
        <f>SUM(F10:F34)</f>
        <v>0</v>
      </c>
    </row>
    <row r="36" spans="1:6">
      <c r="A36" s="45"/>
      <c r="B36" s="45" t="s">
        <v>26</v>
      </c>
      <c r="C36" s="45"/>
      <c r="D36" s="45"/>
      <c r="E36" s="45"/>
      <c r="F36" s="45"/>
    </row>
    <row r="37" spans="1:6">
      <c r="A37" s="47" t="s">
        <v>27</v>
      </c>
      <c r="B37" s="55"/>
      <c r="C37" s="47"/>
      <c r="D37" s="47"/>
      <c r="E37" s="47"/>
      <c r="F37" s="47" t="s">
        <v>28</v>
      </c>
    </row>
    <row r="38" spans="1:6">
      <c r="A38" s="57" t="s">
        <v>29</v>
      </c>
      <c r="B38" s="58" t="s">
        <v>30</v>
      </c>
      <c r="C38" s="68"/>
      <c r="D38" s="69"/>
      <c r="E38" s="68"/>
      <c r="F38" s="57"/>
    </row>
    <row r="39" spans="1:6">
      <c r="A39" s="61" t="s">
        <v>31</v>
      </c>
      <c r="B39" s="62">
        <v>44071</v>
      </c>
      <c r="C39" s="70"/>
      <c r="D39" s="71"/>
      <c r="E39" s="70"/>
      <c r="F39" s="61"/>
    </row>
    <row r="40" spans="1:6">
      <c r="A40" s="45"/>
      <c r="B40" s="45"/>
      <c r="C40" s="45"/>
      <c r="D40" s="45"/>
      <c r="E40" s="45"/>
      <c r="F40" s="45"/>
    </row>
  </sheetData>
  <sheetProtection password="CA15" sheet="1" selectLockedCells="1" objects="1" scenarios="1"/>
  <printOptions gridLines="1"/>
  <pageMargins left="0.700694444444445" right="0.700694444444445" top="0.751388888888889" bottom="0.751388888888889" header="0.298611111111111" footer="0.298611111111111"/>
  <pageSetup paperSize="9" orientation="portrait" horizontalDpi="600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E26" sqref="E26"/>
    </sheetView>
  </sheetViews>
  <sheetFormatPr defaultColWidth="8.85714285714286" defaultRowHeight="12.75"/>
  <cols>
    <col min="1" max="1" width="7.42857142857143" style="1" customWidth="1"/>
    <col min="2" max="2" width="35.7142857142857" style="1" customWidth="1"/>
    <col min="3" max="8" width="12.8571428571429" style="1" customWidth="1"/>
    <col min="9" max="16384" width="8.85714285714286" style="1"/>
  </cols>
  <sheetData>
    <row r="1" spans="1:1">
      <c r="A1" s="1" t="s">
        <v>38</v>
      </c>
    </row>
    <row r="2" spans="1:1">
      <c r="A2" s="1" t="s">
        <v>39</v>
      </c>
    </row>
    <row r="3" spans="1:3">
      <c r="A3" s="1" t="s">
        <v>2</v>
      </c>
      <c r="C3" s="9" t="str">
        <f>'Anx - A - Attendance details'!C3</f>
        <v>MD Masuddun</v>
      </c>
    </row>
    <row r="4" spans="1:3">
      <c r="A4" s="1" t="s">
        <v>4</v>
      </c>
      <c r="C4" s="9" t="s">
        <v>40</v>
      </c>
    </row>
    <row r="5" spans="1:3">
      <c r="A5" s="1" t="s">
        <v>6</v>
      </c>
      <c r="C5" s="9" t="s">
        <v>7</v>
      </c>
    </row>
    <row r="6" spans="1:3">
      <c r="A6" s="1" t="s">
        <v>8</v>
      </c>
      <c r="C6" s="43">
        <v>44071</v>
      </c>
    </row>
    <row r="7" spans="1:6">
      <c r="A7" s="1" t="s">
        <v>9</v>
      </c>
      <c r="C7" s="44" t="s">
        <v>10</v>
      </c>
      <c r="D7" s="43">
        <v>44063</v>
      </c>
      <c r="E7" s="1" t="s">
        <v>11</v>
      </c>
      <c r="F7" s="43">
        <v>44071</v>
      </c>
    </row>
    <row r="8" spans="7:8">
      <c r="G8" s="45"/>
      <c r="H8" s="45"/>
    </row>
    <row r="9" spans="1:8">
      <c r="A9" s="46" t="s">
        <v>12</v>
      </c>
      <c r="B9" s="46" t="s">
        <v>41</v>
      </c>
      <c r="C9" s="46" t="s">
        <v>42</v>
      </c>
      <c r="D9" s="46" t="s">
        <v>43</v>
      </c>
      <c r="E9" s="46" t="s">
        <v>15</v>
      </c>
      <c r="F9" s="46" t="s">
        <v>36</v>
      </c>
      <c r="G9" s="47" t="s">
        <v>44</v>
      </c>
      <c r="H9" s="47" t="s">
        <v>17</v>
      </c>
    </row>
    <row r="10" spans="1:8">
      <c r="A10" s="1">
        <v>1</v>
      </c>
      <c r="B10" s="9"/>
      <c r="C10" s="48"/>
      <c r="D10" s="49"/>
      <c r="E10" s="50"/>
      <c r="F10" s="51"/>
      <c r="G10" s="50"/>
      <c r="H10" s="52">
        <f>E10*G10</f>
        <v>0</v>
      </c>
    </row>
    <row r="11" spans="1:8">
      <c r="A11" s="1">
        <v>2</v>
      </c>
      <c r="B11" s="9"/>
      <c r="C11" s="48"/>
      <c r="D11" s="49"/>
      <c r="E11" s="50"/>
      <c r="F11" s="51"/>
      <c r="G11" s="50"/>
      <c r="H11" s="52">
        <f t="shared" ref="H11:H33" si="0">E11*G11</f>
        <v>0</v>
      </c>
    </row>
    <row r="12" spans="1:8">
      <c r="A12" s="1">
        <v>3</v>
      </c>
      <c r="B12" s="9"/>
      <c r="C12" s="48"/>
      <c r="D12" s="49"/>
      <c r="E12" s="50"/>
      <c r="F12" s="51"/>
      <c r="G12" s="50"/>
      <c r="H12" s="52">
        <f t="shared" si="0"/>
        <v>0</v>
      </c>
    </row>
    <row r="13" spans="1:8">
      <c r="A13" s="1">
        <v>4</v>
      </c>
      <c r="B13" s="9"/>
      <c r="C13" s="48"/>
      <c r="D13" s="49"/>
      <c r="E13" s="50"/>
      <c r="F13" s="51"/>
      <c r="G13" s="50"/>
      <c r="H13" s="52">
        <f t="shared" si="0"/>
        <v>0</v>
      </c>
    </row>
    <row r="14" spans="1:8">
      <c r="A14" s="1">
        <v>5</v>
      </c>
      <c r="B14" s="9"/>
      <c r="C14" s="48"/>
      <c r="D14" s="49"/>
      <c r="E14" s="50"/>
      <c r="F14" s="51"/>
      <c r="G14" s="50"/>
      <c r="H14" s="52">
        <f t="shared" si="0"/>
        <v>0</v>
      </c>
    </row>
    <row r="15" spans="1:9">
      <c r="A15" s="1">
        <v>6</v>
      </c>
      <c r="B15" s="9"/>
      <c r="C15" s="48"/>
      <c r="D15" s="49"/>
      <c r="E15" s="50"/>
      <c r="F15" s="51"/>
      <c r="G15" s="53"/>
      <c r="H15" s="52">
        <f t="shared" si="0"/>
        <v>0</v>
      </c>
      <c r="I15" s="45"/>
    </row>
    <row r="16" spans="1:9">
      <c r="A16" s="1">
        <v>7</v>
      </c>
      <c r="B16" s="9"/>
      <c r="C16" s="48"/>
      <c r="D16" s="49"/>
      <c r="E16" s="50"/>
      <c r="F16" s="51"/>
      <c r="G16" s="53"/>
      <c r="H16" s="52">
        <f t="shared" si="0"/>
        <v>0</v>
      </c>
      <c r="I16" s="45"/>
    </row>
    <row r="17" spans="1:9">
      <c r="A17" s="1">
        <v>8</v>
      </c>
      <c r="B17" s="9"/>
      <c r="C17" s="48"/>
      <c r="D17" s="49"/>
      <c r="E17" s="50"/>
      <c r="F17" s="51"/>
      <c r="G17" s="53"/>
      <c r="H17" s="52">
        <f t="shared" si="0"/>
        <v>0</v>
      </c>
      <c r="I17" s="45"/>
    </row>
    <row r="18" spans="1:9">
      <c r="A18" s="1">
        <v>9</v>
      </c>
      <c r="B18" s="9"/>
      <c r="C18" s="48"/>
      <c r="D18" s="49"/>
      <c r="E18" s="50"/>
      <c r="F18" s="51"/>
      <c r="G18" s="53"/>
      <c r="H18" s="52">
        <f t="shared" si="0"/>
        <v>0</v>
      </c>
      <c r="I18" s="45"/>
    </row>
    <row r="19" spans="1:9">
      <c r="A19" s="1">
        <v>10</v>
      </c>
      <c r="B19" s="9"/>
      <c r="C19" s="48"/>
      <c r="D19" s="49"/>
      <c r="E19" s="50"/>
      <c r="F19" s="51"/>
      <c r="G19" s="53"/>
      <c r="H19" s="52">
        <f t="shared" si="0"/>
        <v>0</v>
      </c>
      <c r="I19" s="45"/>
    </row>
    <row r="20" spans="1:9">
      <c r="A20" s="1">
        <v>11</v>
      </c>
      <c r="B20" s="9"/>
      <c r="C20" s="48"/>
      <c r="D20" s="49"/>
      <c r="E20" s="50"/>
      <c r="F20" s="51"/>
      <c r="G20" s="53"/>
      <c r="H20" s="52">
        <f t="shared" si="0"/>
        <v>0</v>
      </c>
      <c r="I20" s="45"/>
    </row>
    <row r="21" spans="1:9">
      <c r="A21" s="1">
        <v>12</v>
      </c>
      <c r="B21" s="9"/>
      <c r="C21" s="48"/>
      <c r="D21" s="49"/>
      <c r="E21" s="50"/>
      <c r="F21" s="51"/>
      <c r="G21" s="53"/>
      <c r="H21" s="52">
        <f t="shared" si="0"/>
        <v>0</v>
      </c>
      <c r="I21" s="45"/>
    </row>
    <row r="22" spans="1:9">
      <c r="A22" s="1">
        <v>13</v>
      </c>
      <c r="B22" s="9"/>
      <c r="C22" s="48"/>
      <c r="D22" s="49"/>
      <c r="E22" s="50"/>
      <c r="F22" s="51"/>
      <c r="G22" s="53"/>
      <c r="H22" s="52">
        <f t="shared" si="0"/>
        <v>0</v>
      </c>
      <c r="I22" s="45"/>
    </row>
    <row r="23" spans="1:9">
      <c r="A23" s="1">
        <v>14</v>
      </c>
      <c r="B23" s="9"/>
      <c r="C23" s="48"/>
      <c r="D23" s="49"/>
      <c r="E23" s="50"/>
      <c r="F23" s="51"/>
      <c r="G23" s="53"/>
      <c r="H23" s="52">
        <f t="shared" si="0"/>
        <v>0</v>
      </c>
      <c r="I23" s="45"/>
    </row>
    <row r="24" spans="1:9">
      <c r="A24" s="1">
        <v>15</v>
      </c>
      <c r="B24" s="9"/>
      <c r="C24" s="48"/>
      <c r="D24" s="49"/>
      <c r="E24" s="50"/>
      <c r="F24" s="51"/>
      <c r="G24" s="53"/>
      <c r="H24" s="52"/>
      <c r="I24" s="45"/>
    </row>
    <row r="25" spans="1:9">
      <c r="A25" s="1">
        <v>16</v>
      </c>
      <c r="B25" s="9"/>
      <c r="C25" s="48"/>
      <c r="D25" s="49"/>
      <c r="E25" s="50"/>
      <c r="F25" s="51"/>
      <c r="G25" s="53"/>
      <c r="H25" s="52"/>
      <c r="I25" s="45"/>
    </row>
    <row r="26" spans="1:9">
      <c r="A26" s="1">
        <v>17</v>
      </c>
      <c r="B26" s="9"/>
      <c r="C26" s="48"/>
      <c r="D26" s="49"/>
      <c r="E26" s="50"/>
      <c r="F26" s="51"/>
      <c r="G26" s="53"/>
      <c r="H26" s="52"/>
      <c r="I26" s="45"/>
    </row>
    <row r="27" spans="1:9">
      <c r="A27" s="1">
        <v>18</v>
      </c>
      <c r="B27" s="9"/>
      <c r="C27" s="48"/>
      <c r="D27" s="49"/>
      <c r="E27" s="50"/>
      <c r="F27" s="51"/>
      <c r="G27" s="53"/>
      <c r="H27" s="52"/>
      <c r="I27" s="45"/>
    </row>
    <row r="28" spans="1:9">
      <c r="A28" s="1">
        <v>19</v>
      </c>
      <c r="B28" s="9"/>
      <c r="C28" s="48"/>
      <c r="D28" s="49"/>
      <c r="E28" s="50"/>
      <c r="F28" s="51"/>
      <c r="G28" s="53"/>
      <c r="H28" s="52"/>
      <c r="I28" s="45"/>
    </row>
    <row r="29" spans="1:9">
      <c r="A29" s="1">
        <v>20</v>
      </c>
      <c r="B29" s="9"/>
      <c r="C29" s="48"/>
      <c r="D29" s="49"/>
      <c r="E29" s="50"/>
      <c r="F29" s="51"/>
      <c r="G29" s="53"/>
      <c r="H29" s="52"/>
      <c r="I29" s="45"/>
    </row>
    <row r="30" spans="1:9">
      <c r="A30" s="1">
        <v>21</v>
      </c>
      <c r="B30" s="9"/>
      <c r="C30" s="48"/>
      <c r="D30" s="49"/>
      <c r="E30" s="50"/>
      <c r="F30" s="51"/>
      <c r="G30" s="53"/>
      <c r="H30" s="52"/>
      <c r="I30" s="45"/>
    </row>
    <row r="31" spans="1:9">
      <c r="A31" s="1">
        <v>22</v>
      </c>
      <c r="B31" s="9"/>
      <c r="C31" s="48"/>
      <c r="D31" s="49"/>
      <c r="E31" s="50"/>
      <c r="F31" s="51"/>
      <c r="G31" s="53"/>
      <c r="H31" s="52"/>
      <c r="I31" s="45"/>
    </row>
    <row r="32" spans="1:9">
      <c r="A32" s="1">
        <v>23</v>
      </c>
      <c r="B32" s="9"/>
      <c r="C32" s="48"/>
      <c r="D32" s="49"/>
      <c r="E32" s="50"/>
      <c r="F32" s="51"/>
      <c r="G32" s="53"/>
      <c r="H32" s="52"/>
      <c r="I32" s="45"/>
    </row>
    <row r="33" spans="1:9">
      <c r="A33" s="1">
        <v>24</v>
      </c>
      <c r="B33" s="9"/>
      <c r="C33" s="48"/>
      <c r="D33" s="49"/>
      <c r="E33" s="50"/>
      <c r="F33" s="51"/>
      <c r="G33" s="53"/>
      <c r="H33" s="52">
        <f t="shared" si="0"/>
        <v>0</v>
      </c>
      <c r="I33" s="45"/>
    </row>
    <row r="34" spans="1:8">
      <c r="A34" s="47"/>
      <c r="B34" s="47" t="s">
        <v>25</v>
      </c>
      <c r="C34" s="47"/>
      <c r="D34" s="47"/>
      <c r="E34" s="47"/>
      <c r="F34" s="47"/>
      <c r="G34" s="47"/>
      <c r="H34" s="54">
        <f>SUM(H10:H33)</f>
        <v>0</v>
      </c>
    </row>
    <row r="35" spans="1:8">
      <c r="A35" s="45"/>
      <c r="B35" s="45" t="s">
        <v>26</v>
      </c>
      <c r="C35" s="45"/>
      <c r="D35" s="45"/>
      <c r="E35" s="45"/>
      <c r="F35" s="45"/>
      <c r="H35" s="9"/>
    </row>
    <row r="36" spans="1:8">
      <c r="A36" s="47" t="s">
        <v>27</v>
      </c>
      <c r="B36" s="55"/>
      <c r="C36" s="47"/>
      <c r="D36" s="47"/>
      <c r="E36" s="47" t="s">
        <v>45</v>
      </c>
      <c r="F36" s="47"/>
      <c r="G36" s="56" t="s">
        <v>28</v>
      </c>
      <c r="H36" s="56"/>
    </row>
    <row r="37" spans="1:8">
      <c r="A37" s="57" t="s">
        <v>29</v>
      </c>
      <c r="B37" s="58" t="s">
        <v>30</v>
      </c>
      <c r="C37" s="9"/>
      <c r="D37" s="9"/>
      <c r="E37" s="58"/>
      <c r="F37" s="59"/>
      <c r="G37" s="58"/>
      <c r="H37" s="60"/>
    </row>
    <row r="38" spans="1:8">
      <c r="A38" s="61" t="s">
        <v>31</v>
      </c>
      <c r="B38" s="62">
        <v>44071</v>
      </c>
      <c r="C38" s="63"/>
      <c r="D38" s="64"/>
      <c r="E38" s="65"/>
      <c r="F38" s="63"/>
      <c r="G38" s="65"/>
      <c r="H38" s="64"/>
    </row>
    <row r="39" spans="1:6">
      <c r="A39" s="45"/>
      <c r="B39" s="45"/>
      <c r="C39" s="45"/>
      <c r="D39" s="45"/>
      <c r="E39" s="45"/>
      <c r="F39" s="45"/>
    </row>
  </sheetData>
  <sheetProtection password="CA15" sheet="1" selectLockedCells="1" objects="1" scenarios="1"/>
  <printOptions gridLines="1"/>
  <pageMargins left="0.700694444444445" right="0.700694444444445" top="0.751388888888889" bottom="0.751388888888889" header="0.298611111111111" footer="0.298611111111111"/>
  <pageSetup paperSize="9" orientation="landscape" horizontalDpi="600"/>
  <headerFooter>
    <oddHeader>&amp;C&amp;A
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workbookViewId="0">
      <selection activeCell="I14" sqref="I14"/>
    </sheetView>
  </sheetViews>
  <sheetFormatPr defaultColWidth="8" defaultRowHeight="12.75"/>
  <cols>
    <col min="1" max="1" width="8" style="8"/>
    <col min="2" max="2" width="8" style="2"/>
    <col min="3" max="4" width="9" style="2" customWidth="1"/>
    <col min="5" max="5" width="11.1428571428571" style="36" customWidth="1"/>
    <col min="6" max="13" width="11" style="36" customWidth="1"/>
    <col min="14" max="16384" width="8" style="2"/>
  </cols>
  <sheetData>
    <row r="1" s="1" customFormat="1" spans="1:1">
      <c r="A1" s="8" t="s">
        <v>46</v>
      </c>
    </row>
    <row r="2" spans="1:1">
      <c r="A2" s="8" t="s">
        <v>47</v>
      </c>
    </row>
    <row r="3" spans="1:5">
      <c r="A3" s="8" t="s">
        <v>4</v>
      </c>
      <c r="E3" s="9" t="s">
        <v>48</v>
      </c>
    </row>
    <row r="4" spans="1:5">
      <c r="A4" s="8" t="s">
        <v>6</v>
      </c>
      <c r="D4" s="11"/>
      <c r="E4" s="9" t="s">
        <v>5</v>
      </c>
    </row>
    <row r="5" spans="1:5">
      <c r="A5" s="8" t="s">
        <v>8</v>
      </c>
      <c r="E5" s="37" t="s">
        <v>49</v>
      </c>
    </row>
    <row r="6" spans="1:2">
      <c r="A6" s="8" t="s">
        <v>50</v>
      </c>
      <c r="B6" s="2" t="s">
        <v>51</v>
      </c>
    </row>
    <row r="7" s="19" customFormat="1" ht="51" spans="1:13">
      <c r="A7" s="38" t="s">
        <v>52</v>
      </c>
      <c r="B7" s="39" t="s">
        <v>53</v>
      </c>
      <c r="C7" s="39" t="s">
        <v>54</v>
      </c>
      <c r="D7" s="40" t="s">
        <v>55</v>
      </c>
      <c r="E7" s="41" t="s">
        <v>56</v>
      </c>
      <c r="F7" s="41" t="s">
        <v>57</v>
      </c>
      <c r="G7" s="41" t="s">
        <v>58</v>
      </c>
      <c r="H7" s="41" t="s">
        <v>59</v>
      </c>
      <c r="I7" s="41" t="s">
        <v>60</v>
      </c>
      <c r="J7" s="41" t="s">
        <v>61</v>
      </c>
      <c r="K7" s="41" t="s">
        <v>62</v>
      </c>
      <c r="L7" s="41" t="s">
        <v>63</v>
      </c>
      <c r="M7" s="41" t="s">
        <v>64</v>
      </c>
    </row>
    <row r="8" spans="1:13">
      <c r="A8" s="42">
        <v>1</v>
      </c>
      <c r="B8" s="29" t="s">
        <v>65</v>
      </c>
      <c r="C8" s="30" t="s">
        <v>66</v>
      </c>
      <c r="D8" s="31">
        <v>1820</v>
      </c>
      <c r="E8" s="32">
        <v>43277</v>
      </c>
      <c r="F8" s="32">
        <v>43511</v>
      </c>
      <c r="G8" s="32">
        <v>43698</v>
      </c>
      <c r="H8" s="32"/>
      <c r="I8" s="32"/>
      <c r="J8" s="32"/>
      <c r="K8" s="32"/>
      <c r="L8" s="32"/>
      <c r="M8" s="32"/>
    </row>
    <row r="9" spans="1:13">
      <c r="A9" s="42">
        <v>2</v>
      </c>
      <c r="B9" s="29" t="s">
        <v>67</v>
      </c>
      <c r="C9" s="30" t="s">
        <v>66</v>
      </c>
      <c r="D9" s="31">
        <v>1820</v>
      </c>
      <c r="E9" s="32">
        <v>43642</v>
      </c>
      <c r="F9" s="32">
        <v>43501</v>
      </c>
      <c r="G9" s="32"/>
      <c r="H9" s="32"/>
      <c r="I9" s="32"/>
      <c r="J9" s="32"/>
      <c r="K9" s="32"/>
      <c r="L9" s="32"/>
      <c r="M9" s="32"/>
    </row>
    <row r="10" spans="1:13">
      <c r="A10" s="42">
        <v>3</v>
      </c>
      <c r="B10" s="29" t="s">
        <v>68</v>
      </c>
      <c r="C10" s="30" t="s">
        <v>66</v>
      </c>
      <c r="D10" s="31">
        <v>1820</v>
      </c>
      <c r="E10" s="32">
        <v>43257</v>
      </c>
      <c r="F10" s="32">
        <v>43622</v>
      </c>
      <c r="G10" s="32"/>
      <c r="H10" s="32"/>
      <c r="I10" s="32"/>
      <c r="J10" s="32"/>
      <c r="K10" s="32"/>
      <c r="L10" s="32"/>
      <c r="M10" s="32"/>
    </row>
    <row r="11" spans="1:13">
      <c r="A11" s="42">
        <v>4</v>
      </c>
      <c r="B11" s="29" t="s">
        <v>69</v>
      </c>
      <c r="C11" s="30" t="s">
        <v>66</v>
      </c>
      <c r="D11" s="31">
        <v>1820</v>
      </c>
      <c r="E11" s="32">
        <v>43260</v>
      </c>
      <c r="F11" s="32">
        <v>43633</v>
      </c>
      <c r="G11" s="32"/>
      <c r="H11" s="32"/>
      <c r="I11" s="32"/>
      <c r="J11" s="32"/>
      <c r="K11" s="32"/>
      <c r="L11" s="32"/>
      <c r="M11" s="32"/>
    </row>
    <row r="12" spans="1:13">
      <c r="A12" s="42">
        <v>5</v>
      </c>
      <c r="B12" s="29" t="s">
        <v>70</v>
      </c>
      <c r="C12" s="30" t="s">
        <v>66</v>
      </c>
      <c r="D12" s="31">
        <v>1820</v>
      </c>
      <c r="E12" s="34">
        <v>43709</v>
      </c>
      <c r="F12" s="34">
        <v>43473</v>
      </c>
      <c r="G12" s="34">
        <v>43485</v>
      </c>
      <c r="H12" s="34"/>
      <c r="I12" s="34"/>
      <c r="J12" s="34"/>
      <c r="K12" s="34"/>
      <c r="L12" s="34"/>
      <c r="M12" s="34"/>
    </row>
    <row r="13" spans="1:13">
      <c r="A13" s="42">
        <v>6</v>
      </c>
      <c r="B13" s="29"/>
      <c r="C13" s="30"/>
      <c r="D13" s="31"/>
      <c r="E13" s="32"/>
      <c r="F13" s="32"/>
      <c r="G13" s="32"/>
      <c r="H13" s="32"/>
      <c r="I13" s="32"/>
      <c r="J13" s="32"/>
      <c r="K13" s="32"/>
      <c r="L13" s="32"/>
      <c r="M13" s="32"/>
    </row>
    <row r="14" spans="1:13">
      <c r="A14" s="42">
        <v>7</v>
      </c>
      <c r="B14" s="29"/>
      <c r="C14" s="30"/>
      <c r="D14" s="31"/>
      <c r="E14" s="32"/>
      <c r="F14" s="32"/>
      <c r="G14" s="32"/>
      <c r="H14" s="32"/>
      <c r="I14" s="32"/>
      <c r="J14" s="32"/>
      <c r="K14" s="32"/>
      <c r="L14" s="32"/>
      <c r="M14" s="32"/>
    </row>
    <row r="15" spans="1:13">
      <c r="A15" s="42">
        <v>8</v>
      </c>
      <c r="B15" s="29"/>
      <c r="C15" s="30"/>
      <c r="D15" s="31"/>
      <c r="E15" s="32"/>
      <c r="F15" s="32"/>
      <c r="G15" s="32"/>
      <c r="H15" s="32"/>
      <c r="I15" s="32"/>
      <c r="J15" s="32"/>
      <c r="K15" s="32"/>
      <c r="L15" s="32"/>
      <c r="M15" s="32"/>
    </row>
    <row r="16" spans="1:13">
      <c r="A16" s="42">
        <v>9</v>
      </c>
      <c r="B16" s="29"/>
      <c r="C16" s="30"/>
      <c r="D16" s="31"/>
      <c r="E16" s="32"/>
      <c r="F16" s="32"/>
      <c r="G16" s="32"/>
      <c r="H16" s="32"/>
      <c r="I16" s="32"/>
      <c r="J16" s="32"/>
      <c r="K16" s="32"/>
      <c r="L16" s="32"/>
      <c r="M16" s="32"/>
    </row>
    <row r="17" spans="1:13">
      <c r="A17" s="42">
        <v>10</v>
      </c>
      <c r="B17" s="29"/>
      <c r="C17" s="30"/>
      <c r="D17" s="31"/>
      <c r="E17" s="32"/>
      <c r="F17" s="32"/>
      <c r="G17" s="32"/>
      <c r="H17" s="32"/>
      <c r="I17" s="32"/>
      <c r="J17" s="32"/>
      <c r="K17" s="32"/>
      <c r="L17" s="32"/>
      <c r="M17" s="32"/>
    </row>
    <row r="18" spans="1:13">
      <c r="A18" s="42">
        <v>11</v>
      </c>
      <c r="B18" s="29"/>
      <c r="C18" s="30"/>
      <c r="D18" s="31"/>
      <c r="E18" s="32"/>
      <c r="F18" s="32"/>
      <c r="G18" s="32"/>
      <c r="H18" s="32"/>
      <c r="I18" s="32"/>
      <c r="J18" s="32"/>
      <c r="K18" s="32"/>
      <c r="L18" s="32"/>
      <c r="M18" s="32"/>
    </row>
    <row r="19" spans="1:13">
      <c r="A19" s="42">
        <v>12</v>
      </c>
      <c r="B19" s="29"/>
      <c r="C19" s="30"/>
      <c r="D19" s="31"/>
      <c r="E19" s="32"/>
      <c r="F19" s="32"/>
      <c r="G19" s="32"/>
      <c r="H19" s="32"/>
      <c r="I19" s="32"/>
      <c r="J19" s="32"/>
      <c r="K19" s="32"/>
      <c r="L19" s="32"/>
      <c r="M19" s="32"/>
    </row>
    <row r="20" spans="1:13">
      <c r="A20" s="42">
        <v>13</v>
      </c>
      <c r="B20" s="29"/>
      <c r="C20" s="30"/>
      <c r="D20" s="31"/>
      <c r="E20" s="32"/>
      <c r="F20" s="32"/>
      <c r="G20" s="32"/>
      <c r="H20" s="32"/>
      <c r="I20" s="32"/>
      <c r="J20" s="32"/>
      <c r="K20" s="32"/>
      <c r="L20" s="32"/>
      <c r="M20" s="32"/>
    </row>
    <row r="21" spans="1:13">
      <c r="A21" s="42">
        <v>14</v>
      </c>
      <c r="B21" s="29"/>
      <c r="C21" s="30"/>
      <c r="D21" s="31"/>
      <c r="E21" s="32"/>
      <c r="F21" s="32"/>
      <c r="G21" s="32"/>
      <c r="H21" s="32"/>
      <c r="I21" s="32"/>
      <c r="J21" s="32"/>
      <c r="K21" s="32"/>
      <c r="L21" s="32"/>
      <c r="M21" s="32"/>
    </row>
    <row r="22" spans="1:13">
      <c r="A22" s="42">
        <v>15</v>
      </c>
      <c r="B22" s="29"/>
      <c r="C22" s="30"/>
      <c r="D22" s="31"/>
      <c r="E22" s="32"/>
      <c r="F22" s="32"/>
      <c r="G22" s="32"/>
      <c r="H22" s="32"/>
      <c r="I22" s="32"/>
      <c r="J22" s="32"/>
      <c r="K22" s="32"/>
      <c r="L22" s="32"/>
      <c r="M22" s="32"/>
    </row>
    <row r="23" spans="1:13">
      <c r="A23" s="42">
        <v>16</v>
      </c>
      <c r="B23" s="29"/>
      <c r="C23" s="30"/>
      <c r="D23" s="31"/>
      <c r="E23" s="32"/>
      <c r="F23" s="32"/>
      <c r="G23" s="32"/>
      <c r="H23" s="32"/>
      <c r="I23" s="32"/>
      <c r="J23" s="32"/>
      <c r="K23" s="32"/>
      <c r="L23" s="32"/>
      <c r="M23" s="32"/>
    </row>
    <row r="24" spans="1:13">
      <c r="A24" s="42">
        <v>17</v>
      </c>
      <c r="B24" s="29"/>
      <c r="C24" s="30"/>
      <c r="D24" s="31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42">
        <v>18</v>
      </c>
      <c r="B25" s="29"/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2"/>
    </row>
    <row r="26" spans="1:13">
      <c r="A26" s="42">
        <v>19</v>
      </c>
      <c r="B26" s="29"/>
      <c r="C26" s="30"/>
      <c r="D26" s="31"/>
      <c r="E26" s="32"/>
      <c r="F26" s="32"/>
      <c r="G26" s="32"/>
      <c r="H26" s="32"/>
      <c r="I26" s="32"/>
      <c r="J26" s="32"/>
      <c r="K26" s="32"/>
      <c r="L26" s="32"/>
      <c r="M26" s="32"/>
    </row>
    <row r="27" spans="1:13">
      <c r="A27" s="42">
        <v>20</v>
      </c>
      <c r="B27" s="29"/>
      <c r="C27" s="30"/>
      <c r="D27" s="31"/>
      <c r="E27" s="32"/>
      <c r="F27" s="32"/>
      <c r="G27" s="32"/>
      <c r="H27" s="32"/>
      <c r="I27" s="32"/>
      <c r="J27" s="32"/>
      <c r="K27" s="32"/>
      <c r="L27" s="32"/>
      <c r="M27" s="32"/>
    </row>
    <row r="28" spans="1:13">
      <c r="A28" s="42">
        <v>21</v>
      </c>
      <c r="B28" s="29"/>
      <c r="C28" s="30"/>
      <c r="D28" s="31"/>
      <c r="E28" s="32"/>
      <c r="F28" s="32"/>
      <c r="G28" s="32"/>
      <c r="H28" s="32"/>
      <c r="I28" s="32"/>
      <c r="J28" s="32"/>
      <c r="K28" s="32"/>
      <c r="L28" s="32"/>
      <c r="M28" s="32"/>
    </row>
    <row r="29" spans="1:13">
      <c r="A29" s="42">
        <v>22</v>
      </c>
      <c r="B29" s="29"/>
      <c r="C29" s="30"/>
      <c r="D29" s="31"/>
      <c r="E29" s="32"/>
      <c r="F29" s="32"/>
      <c r="G29" s="32"/>
      <c r="H29" s="32"/>
      <c r="I29" s="32"/>
      <c r="J29" s="32"/>
      <c r="K29" s="32"/>
      <c r="L29" s="32"/>
      <c r="M29" s="32"/>
    </row>
    <row r="30" spans="1:13">
      <c r="A30" s="42">
        <v>23</v>
      </c>
      <c r="B30" s="29"/>
      <c r="C30" s="30"/>
      <c r="D30" s="31"/>
      <c r="E30" s="32"/>
      <c r="F30" s="32"/>
      <c r="G30" s="32"/>
      <c r="H30" s="32"/>
      <c r="I30" s="32"/>
      <c r="J30" s="32"/>
      <c r="K30" s="32"/>
      <c r="L30" s="32"/>
      <c r="M30" s="32"/>
    </row>
    <row r="31" spans="1:13">
      <c r="A31" s="42">
        <v>24</v>
      </c>
      <c r="B31" s="29"/>
      <c r="C31" s="30"/>
      <c r="D31" s="31"/>
      <c r="E31" s="32"/>
      <c r="F31" s="32"/>
      <c r="G31" s="32"/>
      <c r="H31" s="32"/>
      <c r="I31" s="32"/>
      <c r="J31" s="32"/>
      <c r="K31" s="32"/>
      <c r="L31" s="32"/>
      <c r="M31" s="32"/>
    </row>
    <row r="32" spans="1:13">
      <c r="A32" s="42">
        <v>25</v>
      </c>
      <c r="B32" s="29"/>
      <c r="C32" s="30"/>
      <c r="D32" s="31"/>
      <c r="E32" s="32"/>
      <c r="F32" s="32"/>
      <c r="G32" s="32"/>
      <c r="H32" s="32"/>
      <c r="I32" s="32"/>
      <c r="J32" s="32"/>
      <c r="K32" s="32"/>
      <c r="L32" s="32"/>
      <c r="M32" s="32"/>
    </row>
    <row r="33" spans="1:13">
      <c r="A33" s="42">
        <v>26</v>
      </c>
      <c r="B33" s="29"/>
      <c r="C33" s="30"/>
      <c r="D33" s="31"/>
      <c r="E33" s="32"/>
      <c r="F33" s="32"/>
      <c r="G33" s="32"/>
      <c r="H33" s="32"/>
      <c r="I33" s="32"/>
      <c r="J33" s="32"/>
      <c r="K33" s="32"/>
      <c r="L33" s="32"/>
      <c r="M33" s="32"/>
    </row>
    <row r="34" spans="1:13">
      <c r="A34" s="42">
        <v>27</v>
      </c>
      <c r="B34" s="29"/>
      <c r="C34" s="30"/>
      <c r="D34" s="31"/>
      <c r="E34" s="32"/>
      <c r="F34" s="32"/>
      <c r="G34" s="32"/>
      <c r="H34" s="32"/>
      <c r="I34" s="32"/>
      <c r="J34" s="32"/>
      <c r="K34" s="32"/>
      <c r="L34" s="32"/>
      <c r="M34" s="32"/>
    </row>
    <row r="35" spans="1:13">
      <c r="A35" s="42">
        <v>28</v>
      </c>
      <c r="B35" s="29"/>
      <c r="C35" s="30"/>
      <c r="D35" s="31"/>
      <c r="E35" s="32"/>
      <c r="F35" s="32"/>
      <c r="G35" s="32"/>
      <c r="H35" s="32"/>
      <c r="I35" s="32"/>
      <c r="J35" s="32"/>
      <c r="K35" s="32"/>
      <c r="L35" s="32"/>
      <c r="M35" s="32"/>
    </row>
    <row r="36" spans="1:13">
      <c r="A36" s="42">
        <v>29</v>
      </c>
      <c r="B36" s="29"/>
      <c r="C36" s="30"/>
      <c r="D36" s="31"/>
      <c r="E36" s="32"/>
      <c r="F36" s="32"/>
      <c r="G36" s="32"/>
      <c r="H36" s="32"/>
      <c r="I36" s="32"/>
      <c r="J36" s="32"/>
      <c r="K36" s="32"/>
      <c r="L36" s="32"/>
      <c r="M36" s="32"/>
    </row>
    <row r="37" spans="1:13">
      <c r="A37" s="42">
        <v>30</v>
      </c>
      <c r="B37" s="29"/>
      <c r="C37" s="30"/>
      <c r="D37" s="31"/>
      <c r="E37" s="32"/>
      <c r="F37" s="32"/>
      <c r="G37" s="32"/>
      <c r="H37" s="32"/>
      <c r="I37" s="32"/>
      <c r="J37" s="32"/>
      <c r="K37" s="32"/>
      <c r="L37" s="32"/>
      <c r="M37" s="32"/>
    </row>
    <row r="38" spans="1:13">
      <c r="A38" s="42">
        <v>31</v>
      </c>
      <c r="B38" s="29"/>
      <c r="C38" s="30"/>
      <c r="D38" s="31"/>
      <c r="E38" s="32"/>
      <c r="F38" s="32"/>
      <c r="G38" s="32"/>
      <c r="H38" s="32"/>
      <c r="I38" s="32"/>
      <c r="J38" s="32"/>
      <c r="K38" s="32"/>
      <c r="L38" s="32"/>
      <c r="M38" s="32"/>
    </row>
    <row r="39" spans="1:13">
      <c r="A39" s="42">
        <v>32</v>
      </c>
      <c r="B39" s="29"/>
      <c r="C39" s="30"/>
      <c r="D39" s="31"/>
      <c r="E39" s="32"/>
      <c r="F39" s="32"/>
      <c r="G39" s="32"/>
      <c r="H39" s="32"/>
      <c r="I39" s="32"/>
      <c r="J39" s="32"/>
      <c r="K39" s="32"/>
      <c r="L39" s="32"/>
      <c r="M39" s="32"/>
    </row>
    <row r="40" spans="1:13">
      <c r="A40" s="42">
        <v>33</v>
      </c>
      <c r="B40" s="29"/>
      <c r="C40" s="30"/>
      <c r="D40" s="31"/>
      <c r="E40" s="32"/>
      <c r="F40" s="32"/>
      <c r="G40" s="32"/>
      <c r="H40" s="32"/>
      <c r="I40" s="32"/>
      <c r="J40" s="32"/>
      <c r="K40" s="32"/>
      <c r="L40" s="32"/>
      <c r="M40" s="32"/>
    </row>
    <row r="41" spans="1:13">
      <c r="A41" s="42">
        <v>34</v>
      </c>
      <c r="B41" s="29"/>
      <c r="C41" s="30"/>
      <c r="D41" s="31"/>
      <c r="E41" s="32"/>
      <c r="F41" s="32"/>
      <c r="G41" s="32"/>
      <c r="H41" s="32"/>
      <c r="I41" s="32"/>
      <c r="J41" s="32"/>
      <c r="K41" s="32"/>
      <c r="L41" s="32"/>
      <c r="M41" s="32"/>
    </row>
    <row r="42" spans="1:13">
      <c r="A42" s="42">
        <v>35</v>
      </c>
      <c r="B42" s="29"/>
      <c r="C42" s="30"/>
      <c r="D42" s="31"/>
      <c r="E42" s="32"/>
      <c r="F42" s="32"/>
      <c r="G42" s="32"/>
      <c r="H42" s="32"/>
      <c r="I42" s="32"/>
      <c r="J42" s="32"/>
      <c r="K42" s="32"/>
      <c r="L42" s="32"/>
      <c r="M42" s="32"/>
    </row>
    <row r="43" spans="1:13">
      <c r="A43" s="42">
        <v>36</v>
      </c>
      <c r="B43" s="29"/>
      <c r="C43" s="30"/>
      <c r="D43" s="31"/>
      <c r="E43" s="32"/>
      <c r="F43" s="32"/>
      <c r="G43" s="32"/>
      <c r="H43" s="32"/>
      <c r="I43" s="32"/>
      <c r="J43" s="32"/>
      <c r="K43" s="32"/>
      <c r="L43" s="32"/>
      <c r="M43" s="32"/>
    </row>
    <row r="44" spans="1:13">
      <c r="A44" s="42">
        <v>37</v>
      </c>
      <c r="B44" s="29"/>
      <c r="C44" s="30"/>
      <c r="D44" s="31"/>
      <c r="E44" s="32"/>
      <c r="F44" s="32"/>
      <c r="G44" s="32"/>
      <c r="H44" s="32"/>
      <c r="I44" s="32"/>
      <c r="J44" s="32"/>
      <c r="K44" s="32"/>
      <c r="L44" s="32"/>
      <c r="M44" s="32"/>
    </row>
    <row r="45" spans="1:13">
      <c r="A45" s="42">
        <v>38</v>
      </c>
      <c r="B45" s="29"/>
      <c r="C45" s="30"/>
      <c r="D45" s="31"/>
      <c r="E45" s="32"/>
      <c r="F45" s="32"/>
      <c r="G45" s="32"/>
      <c r="H45" s="32"/>
      <c r="I45" s="32"/>
      <c r="J45" s="32"/>
      <c r="K45" s="32"/>
      <c r="L45" s="32"/>
      <c r="M45" s="32"/>
    </row>
    <row r="46" spans="1:13">
      <c r="A46" s="42">
        <v>39</v>
      </c>
      <c r="B46" s="29"/>
      <c r="C46" s="30"/>
      <c r="D46" s="31"/>
      <c r="E46" s="32"/>
      <c r="F46" s="32"/>
      <c r="G46" s="32"/>
      <c r="H46" s="32"/>
      <c r="I46" s="32"/>
      <c r="J46" s="32"/>
      <c r="K46" s="32"/>
      <c r="L46" s="32"/>
      <c r="M46" s="32"/>
    </row>
    <row r="47" spans="1:13">
      <c r="A47" s="42">
        <v>40</v>
      </c>
      <c r="B47" s="29"/>
      <c r="C47" s="30"/>
      <c r="D47" s="31"/>
      <c r="E47" s="32"/>
      <c r="F47" s="32"/>
      <c r="G47" s="32"/>
      <c r="H47" s="32"/>
      <c r="I47" s="32"/>
      <c r="J47" s="32"/>
      <c r="K47" s="32"/>
      <c r="L47" s="32"/>
      <c r="M47" s="32"/>
    </row>
    <row r="48" spans="1:13">
      <c r="A48" s="42">
        <v>41</v>
      </c>
      <c r="B48" s="29"/>
      <c r="C48" s="30"/>
      <c r="D48" s="31"/>
      <c r="E48" s="32"/>
      <c r="F48" s="32"/>
      <c r="G48" s="32"/>
      <c r="H48" s="32"/>
      <c r="I48" s="32"/>
      <c r="J48" s="32"/>
      <c r="K48" s="32"/>
      <c r="L48" s="32"/>
      <c r="M48" s="32"/>
    </row>
    <row r="49" spans="1:13">
      <c r="A49" s="42">
        <v>42</v>
      </c>
      <c r="B49" s="29"/>
      <c r="C49" s="30"/>
      <c r="D49" s="31"/>
      <c r="E49" s="32"/>
      <c r="F49" s="32"/>
      <c r="G49" s="32"/>
      <c r="H49" s="32"/>
      <c r="I49" s="32"/>
      <c r="J49" s="32"/>
      <c r="K49" s="32"/>
      <c r="L49" s="32"/>
      <c r="M49" s="32"/>
    </row>
    <row r="50" spans="1:13">
      <c r="A50" s="42">
        <v>43</v>
      </c>
      <c r="B50" s="29"/>
      <c r="C50" s="30"/>
      <c r="D50" s="31"/>
      <c r="E50" s="32"/>
      <c r="F50" s="32"/>
      <c r="G50" s="32"/>
      <c r="H50" s="32"/>
      <c r="I50" s="32"/>
      <c r="J50" s="32"/>
      <c r="K50" s="32"/>
      <c r="L50" s="32"/>
      <c r="M50" s="32"/>
    </row>
    <row r="51" spans="1:13">
      <c r="A51" s="42">
        <v>44</v>
      </c>
      <c r="B51" s="29"/>
      <c r="C51" s="30"/>
      <c r="D51" s="31"/>
      <c r="E51" s="32"/>
      <c r="F51" s="32"/>
      <c r="G51" s="32"/>
      <c r="H51" s="32"/>
      <c r="I51" s="32"/>
      <c r="J51" s="32"/>
      <c r="K51" s="32"/>
      <c r="L51" s="32"/>
      <c r="M51" s="32"/>
    </row>
    <row r="52" spans="1:13">
      <c r="A52" s="42">
        <v>45</v>
      </c>
      <c r="B52" s="29"/>
      <c r="C52" s="30"/>
      <c r="D52" s="31"/>
      <c r="E52" s="32"/>
      <c r="F52" s="32"/>
      <c r="G52" s="32"/>
      <c r="H52" s="32"/>
      <c r="I52" s="32"/>
      <c r="J52" s="32"/>
      <c r="K52" s="32"/>
      <c r="L52" s="32"/>
      <c r="M52" s="32"/>
    </row>
    <row r="53" spans="1:13">
      <c r="A53" s="42">
        <v>46</v>
      </c>
      <c r="B53" s="29"/>
      <c r="C53" s="30"/>
      <c r="D53" s="31"/>
      <c r="E53" s="32"/>
      <c r="F53" s="32"/>
      <c r="G53" s="32"/>
      <c r="H53" s="32"/>
      <c r="I53" s="32"/>
      <c r="J53" s="32"/>
      <c r="K53" s="32"/>
      <c r="L53" s="32"/>
      <c r="M53" s="32"/>
    </row>
    <row r="54" spans="1:13">
      <c r="A54" s="42">
        <v>47</v>
      </c>
      <c r="B54" s="29"/>
      <c r="C54" s="30"/>
      <c r="D54" s="31"/>
      <c r="E54" s="32"/>
      <c r="F54" s="32"/>
      <c r="G54" s="32"/>
      <c r="H54" s="32"/>
      <c r="I54" s="32"/>
      <c r="J54" s="32"/>
      <c r="K54" s="32"/>
      <c r="L54" s="32"/>
      <c r="M54" s="32"/>
    </row>
    <row r="55" spans="1:13">
      <c r="A55" s="42">
        <v>48</v>
      </c>
      <c r="B55" s="29"/>
      <c r="C55" s="30"/>
      <c r="D55" s="31"/>
      <c r="E55" s="32"/>
      <c r="F55" s="32"/>
      <c r="G55" s="32"/>
      <c r="H55" s="32"/>
      <c r="I55" s="32"/>
      <c r="J55" s="32"/>
      <c r="K55" s="32"/>
      <c r="L55" s="32"/>
      <c r="M55" s="32"/>
    </row>
    <row r="56" spans="1:13">
      <c r="A56" s="42">
        <v>49</v>
      </c>
      <c r="B56" s="29"/>
      <c r="C56" s="30"/>
      <c r="D56" s="31"/>
      <c r="E56" s="32"/>
      <c r="F56" s="32"/>
      <c r="G56" s="32"/>
      <c r="H56" s="32"/>
      <c r="I56" s="32"/>
      <c r="J56" s="32"/>
      <c r="K56" s="32"/>
      <c r="L56" s="32"/>
      <c r="M56" s="32"/>
    </row>
    <row r="57" spans="1:13">
      <c r="A57" s="42">
        <v>50</v>
      </c>
      <c r="B57" s="29"/>
      <c r="C57" s="30"/>
      <c r="D57" s="31"/>
      <c r="E57" s="32"/>
      <c r="F57" s="32"/>
      <c r="G57" s="32"/>
      <c r="H57" s="32"/>
      <c r="I57" s="32"/>
      <c r="J57" s="32"/>
      <c r="K57" s="32"/>
      <c r="L57" s="32"/>
      <c r="M57" s="32"/>
    </row>
    <row r="58" spans="1:13">
      <c r="A58" s="42">
        <v>51</v>
      </c>
      <c r="B58" s="29"/>
      <c r="C58" s="30"/>
      <c r="D58" s="31"/>
      <c r="E58" s="32"/>
      <c r="F58" s="32"/>
      <c r="G58" s="32"/>
      <c r="H58" s="32"/>
      <c r="I58" s="32"/>
      <c r="J58" s="32"/>
      <c r="K58" s="32"/>
      <c r="L58" s="32"/>
      <c r="M58" s="32"/>
    </row>
    <row r="59" spans="1:13">
      <c r="A59" s="42">
        <v>52</v>
      </c>
      <c r="B59" s="29"/>
      <c r="C59" s="30"/>
      <c r="D59" s="31"/>
      <c r="E59" s="32"/>
      <c r="F59" s="32"/>
      <c r="G59" s="32"/>
      <c r="H59" s="32"/>
      <c r="I59" s="32"/>
      <c r="J59" s="32"/>
      <c r="K59" s="32"/>
      <c r="L59" s="32"/>
      <c r="M59" s="32"/>
    </row>
    <row r="60" spans="1:13">
      <c r="A60" s="42">
        <v>53</v>
      </c>
      <c r="B60" s="29"/>
      <c r="C60" s="30"/>
      <c r="D60" s="31"/>
      <c r="E60" s="32"/>
      <c r="F60" s="32"/>
      <c r="G60" s="32"/>
      <c r="H60" s="32"/>
      <c r="I60" s="32"/>
      <c r="J60" s="32"/>
      <c r="K60" s="32"/>
      <c r="L60" s="32"/>
      <c r="M60" s="32"/>
    </row>
    <row r="61" spans="1:13">
      <c r="A61" s="42">
        <v>54</v>
      </c>
      <c r="B61" s="29"/>
      <c r="C61" s="30"/>
      <c r="D61" s="31"/>
      <c r="E61" s="32"/>
      <c r="F61" s="32"/>
      <c r="G61" s="32"/>
      <c r="H61" s="32"/>
      <c r="I61" s="32"/>
      <c r="J61" s="32"/>
      <c r="K61" s="32"/>
      <c r="L61" s="32"/>
      <c r="M61" s="32"/>
    </row>
    <row r="62" spans="1:13">
      <c r="A62" s="42">
        <v>55</v>
      </c>
      <c r="B62" s="29"/>
      <c r="C62" s="30"/>
      <c r="D62" s="31"/>
      <c r="E62" s="32"/>
      <c r="F62" s="32"/>
      <c r="G62" s="32"/>
      <c r="H62" s="32"/>
      <c r="I62" s="32"/>
      <c r="J62" s="32"/>
      <c r="K62" s="32"/>
      <c r="L62" s="32"/>
      <c r="M62" s="32"/>
    </row>
    <row r="63" spans="1:13">
      <c r="A63" s="42">
        <v>56</v>
      </c>
      <c r="B63" s="29"/>
      <c r="C63" s="30"/>
      <c r="D63" s="31"/>
      <c r="E63" s="32"/>
      <c r="F63" s="32"/>
      <c r="G63" s="32"/>
      <c r="H63" s="32"/>
      <c r="I63" s="32"/>
      <c r="J63" s="32"/>
      <c r="K63" s="32"/>
      <c r="L63" s="32"/>
      <c r="M63" s="32"/>
    </row>
    <row r="64" spans="1:13">
      <c r="A64" s="42">
        <v>57</v>
      </c>
      <c r="B64" s="29"/>
      <c r="C64" s="30"/>
      <c r="D64" s="31"/>
      <c r="E64" s="32"/>
      <c r="F64" s="32"/>
      <c r="G64" s="32"/>
      <c r="H64" s="32"/>
      <c r="I64" s="32"/>
      <c r="J64" s="32"/>
      <c r="K64" s="32"/>
      <c r="L64" s="32"/>
      <c r="M64" s="32"/>
    </row>
    <row r="65" spans="1:13">
      <c r="A65" s="42">
        <v>58</v>
      </c>
      <c r="B65" s="29"/>
      <c r="C65" s="30"/>
      <c r="D65" s="31"/>
      <c r="E65" s="32"/>
      <c r="F65" s="32"/>
      <c r="G65" s="32"/>
      <c r="H65" s="32"/>
      <c r="I65" s="32"/>
      <c r="J65" s="32"/>
      <c r="K65" s="32"/>
      <c r="L65" s="32"/>
      <c r="M65" s="32"/>
    </row>
    <row r="66" spans="1:13">
      <c r="A66" s="42">
        <v>59</v>
      </c>
      <c r="B66" s="29"/>
      <c r="C66" s="30"/>
      <c r="D66" s="31"/>
      <c r="E66" s="32"/>
      <c r="F66" s="32"/>
      <c r="G66" s="32"/>
      <c r="H66" s="32"/>
      <c r="I66" s="32"/>
      <c r="J66" s="32"/>
      <c r="K66" s="32"/>
      <c r="L66" s="32"/>
      <c r="M66" s="32"/>
    </row>
    <row r="67" spans="1:13">
      <c r="A67" s="42">
        <v>60</v>
      </c>
      <c r="B67" s="29"/>
      <c r="C67" s="30"/>
      <c r="D67" s="31"/>
      <c r="E67" s="32"/>
      <c r="F67" s="32"/>
      <c r="G67" s="32"/>
      <c r="H67" s="32"/>
      <c r="I67" s="32"/>
      <c r="J67" s="32"/>
      <c r="K67" s="32"/>
      <c r="L67" s="32"/>
      <c r="M67" s="32"/>
    </row>
    <row r="68" spans="1:13">
      <c r="A68" s="42">
        <v>61</v>
      </c>
      <c r="B68" s="29"/>
      <c r="C68" s="30"/>
      <c r="D68" s="31"/>
      <c r="E68" s="32"/>
      <c r="F68" s="32"/>
      <c r="G68" s="32"/>
      <c r="H68" s="32"/>
      <c r="I68" s="32"/>
      <c r="J68" s="32"/>
      <c r="K68" s="32"/>
      <c r="L68" s="32"/>
      <c r="M68" s="32"/>
    </row>
    <row r="69" spans="1:13">
      <c r="A69" s="42">
        <v>62</v>
      </c>
      <c r="B69" s="29"/>
      <c r="C69" s="30"/>
      <c r="D69" s="31"/>
      <c r="E69" s="32"/>
      <c r="F69" s="32"/>
      <c r="G69" s="32"/>
      <c r="H69" s="32"/>
      <c r="I69" s="32"/>
      <c r="J69" s="32"/>
      <c r="K69" s="32"/>
      <c r="L69" s="32"/>
      <c r="M69" s="32"/>
    </row>
    <row r="70" spans="1:13">
      <c r="A70" s="42">
        <v>63</v>
      </c>
      <c r="B70" s="29"/>
      <c r="C70" s="30"/>
      <c r="D70" s="31"/>
      <c r="E70" s="32"/>
      <c r="F70" s="32"/>
      <c r="G70" s="32"/>
      <c r="H70" s="32"/>
      <c r="I70" s="32"/>
      <c r="J70" s="32"/>
      <c r="K70" s="32"/>
      <c r="L70" s="32"/>
      <c r="M70" s="32"/>
    </row>
    <row r="71" spans="1:13">
      <c r="A71" s="42">
        <v>64</v>
      </c>
      <c r="B71" s="29"/>
      <c r="C71" s="30"/>
      <c r="D71" s="31"/>
      <c r="E71" s="32"/>
      <c r="F71" s="32"/>
      <c r="G71" s="32"/>
      <c r="H71" s="32"/>
      <c r="I71" s="32"/>
      <c r="J71" s="32"/>
      <c r="K71" s="32"/>
      <c r="L71" s="32"/>
      <c r="M71" s="32"/>
    </row>
    <row r="72" spans="1:13">
      <c r="A72" s="42">
        <v>65</v>
      </c>
      <c r="B72" s="29"/>
      <c r="C72" s="30"/>
      <c r="D72" s="31"/>
      <c r="E72" s="32"/>
      <c r="F72" s="32"/>
      <c r="G72" s="32"/>
      <c r="H72" s="32"/>
      <c r="I72" s="32"/>
      <c r="J72" s="32"/>
      <c r="K72" s="32"/>
      <c r="L72" s="32"/>
      <c r="M72" s="32"/>
    </row>
    <row r="73" spans="1:13">
      <c r="A73" s="42">
        <v>66</v>
      </c>
      <c r="B73" s="29"/>
      <c r="C73" s="30"/>
      <c r="D73" s="31"/>
      <c r="E73" s="34"/>
      <c r="F73" s="34"/>
      <c r="G73" s="34"/>
      <c r="H73" s="34"/>
      <c r="I73" s="34"/>
      <c r="J73" s="34"/>
      <c r="K73" s="34"/>
      <c r="L73" s="34"/>
      <c r="M73" s="34"/>
    </row>
    <row r="74" spans="1:13">
      <c r="A74" s="42">
        <v>67</v>
      </c>
      <c r="B74" s="29"/>
      <c r="C74" s="30"/>
      <c r="D74" s="31"/>
      <c r="E74" s="34"/>
      <c r="F74" s="34"/>
      <c r="G74" s="34"/>
      <c r="H74" s="34"/>
      <c r="I74" s="34"/>
      <c r="J74" s="34"/>
      <c r="K74" s="34"/>
      <c r="L74" s="34"/>
      <c r="M74" s="34"/>
    </row>
    <row r="75" spans="1:13">
      <c r="A75" s="42">
        <v>68</v>
      </c>
      <c r="B75" s="29"/>
      <c r="C75" s="30"/>
      <c r="D75" s="31"/>
      <c r="E75" s="34"/>
      <c r="F75" s="34"/>
      <c r="G75" s="34"/>
      <c r="H75" s="34"/>
      <c r="I75" s="34"/>
      <c r="J75" s="34"/>
      <c r="K75" s="34"/>
      <c r="L75" s="34"/>
      <c r="M75" s="34"/>
    </row>
    <row r="76" spans="1:13">
      <c r="A76" s="42">
        <v>69</v>
      </c>
      <c r="B76" s="29"/>
      <c r="C76" s="30"/>
      <c r="D76" s="31"/>
      <c r="E76" s="34"/>
      <c r="F76" s="34"/>
      <c r="G76" s="34"/>
      <c r="H76" s="34"/>
      <c r="I76" s="34"/>
      <c r="J76" s="34"/>
      <c r="K76" s="34"/>
      <c r="L76" s="34"/>
      <c r="M76" s="34"/>
    </row>
  </sheetData>
  <sheetProtection password="CA15" sheet="1" selectLockedCells="1" objects="1" scenarios="1"/>
  <printOptions gridLines="1"/>
  <pageMargins left="0.41875" right="0.479166666666667" top="0.75" bottom="0.75" header="0.3" footer="0.3"/>
  <pageSetup paperSize="9" orientation="landscape"/>
  <headerFooter>
    <oddHeader>&amp;C&amp;A
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zoomScaleSheetLayoutView="100" topLeftCell="A16" workbookViewId="0">
      <selection activeCell="H18" sqref="H18"/>
    </sheetView>
  </sheetViews>
  <sheetFormatPr defaultColWidth="8" defaultRowHeight="12.75"/>
  <cols>
    <col min="1" max="1" width="6.42857142857143" style="8" customWidth="1"/>
    <col min="2" max="2" width="7.42857142857143" style="2" customWidth="1"/>
    <col min="3" max="3" width="8.57142857142857" style="2" customWidth="1"/>
    <col min="4" max="4" width="8.14285714285714" style="2" customWidth="1"/>
    <col min="5" max="5" width="11.1428571428571" style="11" customWidth="1"/>
    <col min="6" max="8" width="11" style="2" customWidth="1"/>
    <col min="9" max="9" width="10.4285714285714" style="2" customWidth="1"/>
    <col min="10" max="13" width="11" style="2" customWidth="1"/>
    <col min="14" max="14" width="11" style="17" customWidth="1"/>
    <col min="15" max="16384" width="8" style="2"/>
  </cols>
  <sheetData>
    <row r="1" s="1" customFormat="1" spans="1:1">
      <c r="A1" s="8" t="s">
        <v>71</v>
      </c>
    </row>
    <row r="2" spans="1:5">
      <c r="A2" s="8" t="s">
        <v>2</v>
      </c>
      <c r="E2" s="9" t="str">
        <f>'Anx - B - Hire charges '!C3</f>
        <v>MD Masuddun</v>
      </c>
    </row>
    <row r="3" spans="1:5">
      <c r="A3" s="8" t="s">
        <v>4</v>
      </c>
      <c r="E3" s="9" t="str">
        <f>E2</f>
        <v>MD Masuddun</v>
      </c>
    </row>
    <row r="4" spans="1:5">
      <c r="A4" s="8" t="s">
        <v>6</v>
      </c>
      <c r="E4" s="9" t="s">
        <v>5</v>
      </c>
    </row>
    <row r="5" spans="1:5">
      <c r="A5" s="8" t="s">
        <v>8</v>
      </c>
      <c r="C5" s="11"/>
      <c r="D5" s="11"/>
      <c r="E5" s="10">
        <v>43988</v>
      </c>
    </row>
    <row r="6" spans="1:17">
      <c r="A6" s="8" t="s">
        <v>72</v>
      </c>
      <c r="B6" s="2" t="s">
        <v>73</v>
      </c>
      <c r="O6" s="17"/>
      <c r="P6" s="17"/>
      <c r="Q6" s="17"/>
    </row>
    <row r="7" s="18" customFormat="1" spans="1:14">
      <c r="A7" s="20"/>
      <c r="B7" s="21"/>
      <c r="C7" s="21" t="s">
        <v>44</v>
      </c>
      <c r="D7" s="22"/>
      <c r="E7" s="23"/>
      <c r="F7" s="22">
        <v>20</v>
      </c>
      <c r="G7" s="22">
        <v>25</v>
      </c>
      <c r="H7" s="22">
        <v>25</v>
      </c>
      <c r="I7" s="22">
        <v>20</v>
      </c>
      <c r="J7" s="22">
        <v>10</v>
      </c>
      <c r="K7" s="22">
        <f>SUM(F7:J7)</f>
        <v>100</v>
      </c>
      <c r="L7" s="22"/>
      <c r="M7" s="22"/>
      <c r="N7" s="22"/>
    </row>
    <row r="8" s="19" customFormat="1" ht="51" spans="1:14">
      <c r="A8" s="24" t="s">
        <v>52</v>
      </c>
      <c r="B8" s="25" t="s">
        <v>53</v>
      </c>
      <c r="C8" s="26" t="s">
        <v>54</v>
      </c>
      <c r="D8" s="27" t="s">
        <v>55</v>
      </c>
      <c r="E8" s="28" t="s">
        <v>56</v>
      </c>
      <c r="F8" s="27" t="s">
        <v>74</v>
      </c>
      <c r="G8" s="27" t="s">
        <v>75</v>
      </c>
      <c r="H8" s="27" t="s">
        <v>76</v>
      </c>
      <c r="I8" s="27" t="s">
        <v>77</v>
      </c>
      <c r="J8" s="27" t="s">
        <v>78</v>
      </c>
      <c r="K8" s="27" t="s">
        <v>79</v>
      </c>
      <c r="L8" s="27" t="s">
        <v>80</v>
      </c>
      <c r="M8" s="27" t="s">
        <v>81</v>
      </c>
      <c r="N8" s="27" t="s">
        <v>82</v>
      </c>
    </row>
    <row r="9" spans="1:14">
      <c r="A9" s="8">
        <v>1</v>
      </c>
      <c r="B9" s="29" t="s">
        <v>65</v>
      </c>
      <c r="C9" s="30" t="s">
        <v>66</v>
      </c>
      <c r="D9" s="31">
        <v>1820</v>
      </c>
      <c r="E9" s="32">
        <v>43498</v>
      </c>
      <c r="F9" s="33">
        <v>0</v>
      </c>
      <c r="G9" s="33">
        <v>65</v>
      </c>
      <c r="H9" s="33"/>
      <c r="I9" s="33">
        <v>90</v>
      </c>
      <c r="J9" s="33"/>
      <c r="K9" s="17">
        <f t="shared" ref="K9:K23" si="0">(F$7*F9+G$7*G9+H$7*H9+I$7*I9+J$7*J9)/100</f>
        <v>34.25</v>
      </c>
      <c r="L9" s="33">
        <v>690</v>
      </c>
      <c r="M9" s="17">
        <f t="shared" ref="M9:M23" si="1">D9*L9</f>
        <v>1255800</v>
      </c>
      <c r="N9" s="17">
        <f t="shared" ref="N9:N23" si="2">K9*M9/100</f>
        <v>430111.5</v>
      </c>
    </row>
    <row r="10" spans="1:14">
      <c r="A10" s="8">
        <v>2</v>
      </c>
      <c r="B10" s="29" t="s">
        <v>67</v>
      </c>
      <c r="C10" s="30" t="s">
        <v>66</v>
      </c>
      <c r="D10" s="31">
        <v>1820</v>
      </c>
      <c r="E10" s="32">
        <v>43498</v>
      </c>
      <c r="F10" s="33"/>
      <c r="G10" s="33">
        <v>65</v>
      </c>
      <c r="H10" s="33"/>
      <c r="I10" s="33">
        <v>50</v>
      </c>
      <c r="J10" s="33"/>
      <c r="K10" s="17">
        <f t="shared" si="0"/>
        <v>26.25</v>
      </c>
      <c r="L10" s="33">
        <v>690</v>
      </c>
      <c r="M10" s="17">
        <f t="shared" si="1"/>
        <v>1255800</v>
      </c>
      <c r="N10" s="17">
        <f t="shared" si="2"/>
        <v>329647.5</v>
      </c>
    </row>
    <row r="11" spans="1:14">
      <c r="A11" s="8">
        <v>3</v>
      </c>
      <c r="B11" s="29" t="s">
        <v>68</v>
      </c>
      <c r="C11" s="30" t="s">
        <v>66</v>
      </c>
      <c r="D11" s="31">
        <v>1820</v>
      </c>
      <c r="E11" s="32">
        <v>43498</v>
      </c>
      <c r="F11" s="33"/>
      <c r="G11" s="33">
        <v>70</v>
      </c>
      <c r="H11" s="33"/>
      <c r="I11" s="33">
        <v>50</v>
      </c>
      <c r="J11" s="33"/>
      <c r="K11" s="17">
        <f t="shared" si="0"/>
        <v>27.5</v>
      </c>
      <c r="L11" s="33">
        <v>690</v>
      </c>
      <c r="M11" s="17">
        <f t="shared" si="1"/>
        <v>1255800</v>
      </c>
      <c r="N11" s="17">
        <f t="shared" si="2"/>
        <v>345345</v>
      </c>
    </row>
    <row r="12" spans="1:14">
      <c r="A12" s="8">
        <v>4</v>
      </c>
      <c r="B12" s="29" t="s">
        <v>69</v>
      </c>
      <c r="C12" s="30" t="s">
        <v>66</v>
      </c>
      <c r="D12" s="31">
        <v>1820</v>
      </c>
      <c r="E12" s="32">
        <v>43498</v>
      </c>
      <c r="F12" s="33"/>
      <c r="G12" s="33">
        <v>70</v>
      </c>
      <c r="H12" s="33"/>
      <c r="I12" s="33"/>
      <c r="J12" s="33"/>
      <c r="K12" s="17">
        <f t="shared" si="0"/>
        <v>17.5</v>
      </c>
      <c r="L12" s="33">
        <v>690</v>
      </c>
      <c r="M12" s="17">
        <f t="shared" si="1"/>
        <v>1255800</v>
      </c>
      <c r="N12" s="17">
        <f t="shared" si="2"/>
        <v>219765</v>
      </c>
    </row>
    <row r="13" spans="1:14">
      <c r="A13" s="8">
        <v>5</v>
      </c>
      <c r="B13" s="29" t="s">
        <v>70</v>
      </c>
      <c r="C13" s="30" t="s">
        <v>66</v>
      </c>
      <c r="D13" s="31">
        <v>1820</v>
      </c>
      <c r="E13" s="32">
        <v>43498</v>
      </c>
      <c r="F13" s="33"/>
      <c r="G13" s="33"/>
      <c r="H13" s="33"/>
      <c r="I13" s="33">
        <v>90</v>
      </c>
      <c r="J13" s="33"/>
      <c r="K13" s="17">
        <f t="shared" si="0"/>
        <v>18</v>
      </c>
      <c r="L13" s="33">
        <v>690</v>
      </c>
      <c r="M13" s="17">
        <f t="shared" si="1"/>
        <v>1255800</v>
      </c>
      <c r="N13" s="17">
        <f t="shared" si="2"/>
        <v>226044</v>
      </c>
    </row>
    <row r="14" spans="1:14">
      <c r="A14" s="8">
        <v>6</v>
      </c>
      <c r="B14" s="29" t="s">
        <v>83</v>
      </c>
      <c r="C14" s="30" t="s">
        <v>66</v>
      </c>
      <c r="D14" s="31">
        <v>1585</v>
      </c>
      <c r="E14" s="32">
        <v>43499</v>
      </c>
      <c r="F14" s="33"/>
      <c r="G14" s="33"/>
      <c r="H14" s="33"/>
      <c r="I14" s="33">
        <v>95</v>
      </c>
      <c r="J14" s="33"/>
      <c r="K14" s="17">
        <f t="shared" si="0"/>
        <v>19</v>
      </c>
      <c r="L14" s="33">
        <v>690</v>
      </c>
      <c r="M14" s="17">
        <f t="shared" si="1"/>
        <v>1093650</v>
      </c>
      <c r="N14" s="17">
        <f t="shared" si="2"/>
        <v>207793.5</v>
      </c>
    </row>
    <row r="15" spans="1:14">
      <c r="A15" s="8">
        <v>22</v>
      </c>
      <c r="B15" s="29"/>
      <c r="C15" s="30"/>
      <c r="D15" s="31"/>
      <c r="E15" s="32"/>
      <c r="F15" s="33"/>
      <c r="G15" s="33"/>
      <c r="H15" s="33"/>
      <c r="I15" s="33"/>
      <c r="J15" s="33"/>
      <c r="K15" s="17">
        <f t="shared" si="0"/>
        <v>0</v>
      </c>
      <c r="L15" s="33"/>
      <c r="M15" s="17">
        <f t="shared" si="1"/>
        <v>0</v>
      </c>
      <c r="N15" s="17">
        <f t="shared" si="2"/>
        <v>0</v>
      </c>
    </row>
    <row r="16" spans="1:14">
      <c r="A16" s="8">
        <v>23</v>
      </c>
      <c r="B16" s="29"/>
      <c r="C16" s="30"/>
      <c r="D16" s="31"/>
      <c r="E16" s="32"/>
      <c r="F16" s="33"/>
      <c r="G16" s="33"/>
      <c r="H16" s="33"/>
      <c r="I16" s="33"/>
      <c r="J16" s="33"/>
      <c r="K16" s="17">
        <f t="shared" si="0"/>
        <v>0</v>
      </c>
      <c r="L16" s="33"/>
      <c r="M16" s="17">
        <f t="shared" si="1"/>
        <v>0</v>
      </c>
      <c r="N16" s="17">
        <f t="shared" si="2"/>
        <v>0</v>
      </c>
    </row>
    <row r="17" spans="1:14">
      <c r="A17" s="8">
        <v>24</v>
      </c>
      <c r="B17" s="29"/>
      <c r="C17" s="30"/>
      <c r="D17" s="31"/>
      <c r="E17" s="32"/>
      <c r="F17" s="33"/>
      <c r="G17" s="33"/>
      <c r="H17" s="33"/>
      <c r="I17" s="33"/>
      <c r="J17" s="33"/>
      <c r="K17" s="17">
        <f t="shared" si="0"/>
        <v>0</v>
      </c>
      <c r="L17" s="33"/>
      <c r="M17" s="17">
        <f t="shared" si="1"/>
        <v>0</v>
      </c>
      <c r="N17" s="17">
        <f t="shared" si="2"/>
        <v>0</v>
      </c>
    </row>
    <row r="18" spans="1:14">
      <c r="A18" s="8">
        <v>25</v>
      </c>
      <c r="B18" s="29"/>
      <c r="C18" s="30"/>
      <c r="D18" s="31"/>
      <c r="E18" s="32"/>
      <c r="F18" s="33"/>
      <c r="G18" s="33"/>
      <c r="H18" s="33"/>
      <c r="I18" s="33"/>
      <c r="J18" s="33"/>
      <c r="K18" s="17">
        <f t="shared" si="0"/>
        <v>0</v>
      </c>
      <c r="L18" s="33"/>
      <c r="M18" s="17">
        <f t="shared" si="1"/>
        <v>0</v>
      </c>
      <c r="N18" s="17">
        <f t="shared" si="2"/>
        <v>0</v>
      </c>
    </row>
    <row r="19" spans="1:14">
      <c r="A19" s="8">
        <v>66</v>
      </c>
      <c r="B19" s="29"/>
      <c r="C19" s="30"/>
      <c r="D19" s="31"/>
      <c r="E19" s="34"/>
      <c r="F19" s="33"/>
      <c r="G19" s="33"/>
      <c r="H19" s="33"/>
      <c r="I19" s="33"/>
      <c r="J19" s="33"/>
      <c r="K19" s="17">
        <f t="shared" si="0"/>
        <v>0</v>
      </c>
      <c r="L19" s="33"/>
      <c r="M19" s="17">
        <f t="shared" si="1"/>
        <v>0</v>
      </c>
      <c r="N19" s="17">
        <f t="shared" si="2"/>
        <v>0</v>
      </c>
    </row>
    <row r="20" spans="1:14">
      <c r="A20" s="8">
        <v>67</v>
      </c>
      <c r="B20" s="29"/>
      <c r="C20" s="30"/>
      <c r="D20" s="31"/>
      <c r="E20" s="34"/>
      <c r="F20" s="33"/>
      <c r="G20" s="33"/>
      <c r="H20" s="33"/>
      <c r="I20" s="33"/>
      <c r="J20" s="33"/>
      <c r="K20" s="17">
        <f t="shared" si="0"/>
        <v>0</v>
      </c>
      <c r="L20" s="33"/>
      <c r="M20" s="17">
        <f t="shared" si="1"/>
        <v>0</v>
      </c>
      <c r="N20" s="17">
        <f t="shared" si="2"/>
        <v>0</v>
      </c>
    </row>
    <row r="21" spans="1:14">
      <c r="A21" s="8">
        <v>68</v>
      </c>
      <c r="B21" s="29"/>
      <c r="C21" s="30"/>
      <c r="D21" s="31"/>
      <c r="E21" s="34"/>
      <c r="F21" s="33"/>
      <c r="G21" s="33"/>
      <c r="H21" s="33"/>
      <c r="I21" s="33"/>
      <c r="J21" s="33"/>
      <c r="K21" s="17">
        <f t="shared" si="0"/>
        <v>0</v>
      </c>
      <c r="L21" s="33"/>
      <c r="M21" s="17">
        <f t="shared" si="1"/>
        <v>0</v>
      </c>
      <c r="N21" s="17">
        <f t="shared" si="2"/>
        <v>0</v>
      </c>
    </row>
    <row r="22" spans="1:14">
      <c r="A22" s="8">
        <v>69</v>
      </c>
      <c r="B22" s="29"/>
      <c r="C22" s="30"/>
      <c r="D22" s="31"/>
      <c r="E22" s="34"/>
      <c r="F22" s="33"/>
      <c r="G22" s="33"/>
      <c r="H22" s="33"/>
      <c r="I22" s="33"/>
      <c r="J22" s="33"/>
      <c r="K22" s="17">
        <f t="shared" si="0"/>
        <v>0</v>
      </c>
      <c r="L22" s="33"/>
      <c r="M22" s="17">
        <f t="shared" si="1"/>
        <v>0</v>
      </c>
      <c r="N22" s="17">
        <f t="shared" si="2"/>
        <v>0</v>
      </c>
    </row>
    <row r="23" spans="1:14">
      <c r="A23" s="8">
        <v>70</v>
      </c>
      <c r="B23" s="29"/>
      <c r="C23" s="30"/>
      <c r="D23" s="31"/>
      <c r="E23" s="34"/>
      <c r="F23" s="33"/>
      <c r="G23" s="33"/>
      <c r="H23" s="33"/>
      <c r="I23" s="33"/>
      <c r="J23" s="33"/>
      <c r="K23" s="17">
        <f t="shared" si="0"/>
        <v>0</v>
      </c>
      <c r="L23" s="33"/>
      <c r="M23" s="17">
        <f t="shared" si="1"/>
        <v>0</v>
      </c>
      <c r="N23" s="17">
        <f t="shared" si="2"/>
        <v>0</v>
      </c>
    </row>
    <row r="24" spans="1:14">
      <c r="A24" s="8">
        <v>98</v>
      </c>
      <c r="B24" s="29"/>
      <c r="C24" s="30"/>
      <c r="D24" s="31"/>
      <c r="E24" s="34"/>
      <c r="F24" s="33"/>
      <c r="G24" s="33"/>
      <c r="H24" s="33"/>
      <c r="I24" s="33"/>
      <c r="J24" s="33"/>
      <c r="K24" s="17">
        <f t="shared" ref="K24:K35" si="3">(F$7*F24+G$7*G24+H$7*H24+I$7*I24+J$7*J24)/100</f>
        <v>0</v>
      </c>
      <c r="L24" s="33"/>
      <c r="M24" s="17">
        <f t="shared" ref="M24:M35" si="4">D24*L24</f>
        <v>0</v>
      </c>
      <c r="N24" s="17">
        <f t="shared" ref="N24:N35" si="5">K24*M24/100</f>
        <v>0</v>
      </c>
    </row>
    <row r="25" spans="1:14">
      <c r="A25" s="8">
        <v>99</v>
      </c>
      <c r="B25" s="29"/>
      <c r="C25" s="30"/>
      <c r="D25" s="31"/>
      <c r="E25" s="34"/>
      <c r="F25" s="33"/>
      <c r="G25" s="33"/>
      <c r="H25" s="33"/>
      <c r="I25" s="33"/>
      <c r="J25" s="33"/>
      <c r="K25" s="17">
        <f t="shared" ref="K25:K34" si="6">(F$7*F25+G$7*G25+H$7*H25+I$7*I25+J$7*J25)/100</f>
        <v>0</v>
      </c>
      <c r="L25" s="33"/>
      <c r="M25" s="17">
        <f t="shared" ref="M25:M34" si="7">D25*L25</f>
        <v>0</v>
      </c>
      <c r="N25" s="17">
        <f t="shared" ref="N25:N34" si="8">K25*M25/100</f>
        <v>0</v>
      </c>
    </row>
    <row r="26" spans="1:14">
      <c r="A26" s="8">
        <v>100</v>
      </c>
      <c r="B26" s="29"/>
      <c r="C26" s="30"/>
      <c r="D26" s="31"/>
      <c r="E26" s="34"/>
      <c r="F26" s="33"/>
      <c r="G26" s="33"/>
      <c r="H26" s="33"/>
      <c r="I26" s="33"/>
      <c r="J26" s="33"/>
      <c r="K26" s="17">
        <f t="shared" si="6"/>
        <v>0</v>
      </c>
      <c r="L26" s="33"/>
      <c r="M26" s="17">
        <f t="shared" si="7"/>
        <v>0</v>
      </c>
      <c r="N26" s="17">
        <f t="shared" si="8"/>
        <v>0</v>
      </c>
    </row>
    <row r="27" spans="1:14">
      <c r="A27" s="8">
        <v>101</v>
      </c>
      <c r="B27" s="29"/>
      <c r="C27" s="30"/>
      <c r="D27" s="31"/>
      <c r="E27" s="34"/>
      <c r="F27" s="33"/>
      <c r="G27" s="33"/>
      <c r="H27" s="33"/>
      <c r="I27" s="33"/>
      <c r="J27" s="33"/>
      <c r="K27" s="17">
        <f t="shared" si="6"/>
        <v>0</v>
      </c>
      <c r="L27" s="33"/>
      <c r="M27" s="17">
        <f t="shared" si="7"/>
        <v>0</v>
      </c>
      <c r="N27" s="17">
        <f t="shared" si="8"/>
        <v>0</v>
      </c>
    </row>
    <row r="28" spans="1:14">
      <c r="A28" s="8">
        <v>102</v>
      </c>
      <c r="B28" s="29"/>
      <c r="C28" s="30"/>
      <c r="D28" s="31"/>
      <c r="E28" s="34"/>
      <c r="F28" s="33"/>
      <c r="G28" s="33"/>
      <c r="H28" s="33"/>
      <c r="I28" s="33"/>
      <c r="J28" s="33"/>
      <c r="K28" s="17">
        <f t="shared" si="6"/>
        <v>0</v>
      </c>
      <c r="L28" s="33"/>
      <c r="M28" s="17">
        <f t="shared" si="7"/>
        <v>0</v>
      </c>
      <c r="N28" s="17">
        <f t="shared" si="8"/>
        <v>0</v>
      </c>
    </row>
    <row r="29" spans="1:14">
      <c r="A29" s="8">
        <v>103</v>
      </c>
      <c r="B29" s="29"/>
      <c r="C29" s="30"/>
      <c r="D29" s="31"/>
      <c r="E29" s="34"/>
      <c r="F29" s="33"/>
      <c r="G29" s="33"/>
      <c r="H29" s="33"/>
      <c r="I29" s="33"/>
      <c r="J29" s="33"/>
      <c r="K29" s="17">
        <f t="shared" si="6"/>
        <v>0</v>
      </c>
      <c r="L29" s="33"/>
      <c r="M29" s="17">
        <f t="shared" si="7"/>
        <v>0</v>
      </c>
      <c r="N29" s="17">
        <f t="shared" si="8"/>
        <v>0</v>
      </c>
    </row>
    <row r="30" spans="1:14">
      <c r="A30" s="8">
        <v>104</v>
      </c>
      <c r="B30" s="29"/>
      <c r="C30" s="30"/>
      <c r="D30" s="31"/>
      <c r="E30" s="34"/>
      <c r="F30" s="33"/>
      <c r="G30" s="33"/>
      <c r="H30" s="33"/>
      <c r="I30" s="33"/>
      <c r="J30" s="33"/>
      <c r="K30" s="17">
        <f t="shared" si="6"/>
        <v>0</v>
      </c>
      <c r="L30" s="33"/>
      <c r="M30" s="17">
        <f t="shared" si="7"/>
        <v>0</v>
      </c>
      <c r="N30" s="17">
        <f t="shared" si="8"/>
        <v>0</v>
      </c>
    </row>
    <row r="31" spans="1:14">
      <c r="A31" s="8">
        <v>105</v>
      </c>
      <c r="B31" s="29"/>
      <c r="C31" s="30"/>
      <c r="D31" s="31"/>
      <c r="E31" s="34"/>
      <c r="F31" s="33"/>
      <c r="G31" s="33"/>
      <c r="H31" s="33"/>
      <c r="I31" s="33"/>
      <c r="J31" s="33"/>
      <c r="K31" s="17">
        <f t="shared" si="6"/>
        <v>0</v>
      </c>
      <c r="L31" s="33"/>
      <c r="M31" s="17">
        <f t="shared" si="7"/>
        <v>0</v>
      </c>
      <c r="N31" s="17">
        <f t="shared" si="8"/>
        <v>0</v>
      </c>
    </row>
    <row r="32" spans="1:14">
      <c r="A32" s="8">
        <v>106</v>
      </c>
      <c r="B32" s="29"/>
      <c r="C32" s="30"/>
      <c r="D32" s="31"/>
      <c r="E32" s="34"/>
      <c r="F32" s="33"/>
      <c r="G32" s="33"/>
      <c r="H32" s="33"/>
      <c r="I32" s="33"/>
      <c r="J32" s="33"/>
      <c r="K32" s="17">
        <f t="shared" si="6"/>
        <v>0</v>
      </c>
      <c r="L32" s="33"/>
      <c r="M32" s="17">
        <f t="shared" si="7"/>
        <v>0</v>
      </c>
      <c r="N32" s="17">
        <f t="shared" si="8"/>
        <v>0</v>
      </c>
    </row>
    <row r="33" spans="1:14">
      <c r="A33" s="8">
        <v>107</v>
      </c>
      <c r="B33" s="29"/>
      <c r="C33" s="30"/>
      <c r="D33" s="31"/>
      <c r="E33" s="34"/>
      <c r="F33" s="33"/>
      <c r="G33" s="33"/>
      <c r="H33" s="33"/>
      <c r="I33" s="33"/>
      <c r="J33" s="33"/>
      <c r="K33" s="17">
        <f t="shared" si="6"/>
        <v>0</v>
      </c>
      <c r="L33" s="33"/>
      <c r="M33" s="17">
        <f t="shared" si="7"/>
        <v>0</v>
      </c>
      <c r="N33" s="17">
        <f t="shared" si="8"/>
        <v>0</v>
      </c>
    </row>
    <row r="34" spans="1:14">
      <c r="A34" s="8">
        <v>108</v>
      </c>
      <c r="B34" s="29"/>
      <c r="C34" s="30"/>
      <c r="D34" s="31"/>
      <c r="E34" s="34"/>
      <c r="F34" s="33"/>
      <c r="G34" s="33"/>
      <c r="H34" s="33"/>
      <c r="I34" s="33"/>
      <c r="J34" s="33"/>
      <c r="K34" s="17">
        <f t="shared" si="6"/>
        <v>0</v>
      </c>
      <c r="L34" s="33"/>
      <c r="M34" s="17">
        <f t="shared" si="7"/>
        <v>0</v>
      </c>
      <c r="N34" s="17">
        <f t="shared" si="8"/>
        <v>0</v>
      </c>
    </row>
    <row r="35" spans="1:14">
      <c r="A35" s="8">
        <v>109</v>
      </c>
      <c r="B35" s="29"/>
      <c r="C35" s="30"/>
      <c r="D35" s="31"/>
      <c r="E35" s="34"/>
      <c r="F35" s="33"/>
      <c r="G35" s="33"/>
      <c r="H35" s="33"/>
      <c r="I35" s="33"/>
      <c r="J35" s="33"/>
      <c r="K35" s="17">
        <f t="shared" si="3"/>
        <v>0</v>
      </c>
      <c r="L35" s="33"/>
      <c r="M35" s="17">
        <f t="shared" si="4"/>
        <v>0</v>
      </c>
      <c r="N35" s="17">
        <f t="shared" si="5"/>
        <v>0</v>
      </c>
    </row>
    <row r="36" spans="1:14">
      <c r="A36" s="8">
        <v>110</v>
      </c>
      <c r="B36" s="29"/>
      <c r="C36" s="30"/>
      <c r="D36" s="31"/>
      <c r="E36" s="34"/>
      <c r="F36" s="33"/>
      <c r="G36" s="33"/>
      <c r="H36" s="33"/>
      <c r="I36" s="33"/>
      <c r="J36" s="33"/>
      <c r="K36" s="17">
        <f t="shared" ref="K24:K36" si="9">(F$7*F36+G$7*G36+H$7*H36+I$7*I36+J$7*J36)/100</f>
        <v>0</v>
      </c>
      <c r="L36" s="33"/>
      <c r="M36" s="17">
        <f t="shared" ref="M24:M36" si="10">D36*L36</f>
        <v>0</v>
      </c>
      <c r="N36" s="17">
        <f t="shared" ref="N24:N36" si="11">K36*M36/100</f>
        <v>0</v>
      </c>
    </row>
    <row r="37" spans="1:14">
      <c r="A37" s="20"/>
      <c r="B37" s="21"/>
      <c r="C37" s="35" t="s">
        <v>25</v>
      </c>
      <c r="D37" s="22">
        <f>SUM(D9:D36)</f>
        <v>10685</v>
      </c>
      <c r="E37" s="22"/>
      <c r="F37" s="22">
        <f>AVERAGE(F9:F36)</f>
        <v>0</v>
      </c>
      <c r="G37" s="22">
        <f t="shared" ref="G37:L37" si="12">AVERAGE(G9:G36)</f>
        <v>67.5</v>
      </c>
      <c r="H37" s="22" t="e">
        <f t="shared" si="12"/>
        <v>#DIV/0!</v>
      </c>
      <c r="I37" s="22">
        <f t="shared" si="12"/>
        <v>75</v>
      </c>
      <c r="J37" s="22" t="e">
        <f t="shared" si="12"/>
        <v>#DIV/0!</v>
      </c>
      <c r="K37" s="22">
        <f t="shared" si="12"/>
        <v>5.08928571428571</v>
      </c>
      <c r="L37" s="22">
        <f t="shared" si="12"/>
        <v>690</v>
      </c>
      <c r="M37" s="22">
        <f>SUM(M9:M36)</f>
        <v>7372650</v>
      </c>
      <c r="N37" s="22">
        <f>SUM(N9:N36)</f>
        <v>1758706.5</v>
      </c>
    </row>
  </sheetData>
  <sheetProtection selectLockedCells="1"/>
  <dataValidations count="1">
    <dataValidation type="whole" operator="between" allowBlank="1" showInputMessage="1" showErrorMessage="1" sqref="F9:J14 F15:J18 F19:J23 F24:J36">
      <formula1>0</formula1>
      <formula2>100</formula2>
    </dataValidation>
  </dataValidations>
  <printOptions gridLines="1"/>
  <pageMargins left="0.27" right="0.25" top="0.75" bottom="0.75" header="0.3" footer="0.3"/>
  <pageSetup paperSize="9" scale="85" orientation="landscape"/>
  <headerFooter>
    <oddHeader>&amp;C&amp;F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view="pageBreakPreview" zoomScaleNormal="100" zoomScaleSheetLayoutView="100" topLeftCell="A13" workbookViewId="0">
      <selection activeCell="F22" sqref="F22"/>
    </sheetView>
  </sheetViews>
  <sheetFormatPr defaultColWidth="8" defaultRowHeight="12.75"/>
  <cols>
    <col min="1" max="1" width="6.42857142857143" style="8" customWidth="1"/>
    <col min="2" max="2" width="7.42857142857143" style="2" customWidth="1"/>
    <col min="3" max="3" width="8.57142857142857" style="2" customWidth="1"/>
    <col min="4" max="4" width="8.14285714285714" style="2" customWidth="1"/>
    <col min="5" max="5" width="11.1428571428571" style="11" customWidth="1"/>
    <col min="6" max="8" width="11" style="2" customWidth="1"/>
    <col min="9" max="9" width="10.4285714285714" style="2" customWidth="1"/>
    <col min="10" max="10" width="8.85714285714286" style="2" customWidth="1"/>
    <col min="11" max="12" width="11" style="2" customWidth="1"/>
    <col min="13" max="13" width="8" style="2" customWidth="1"/>
    <col min="14" max="14" width="11" style="2" customWidth="1"/>
    <col min="15" max="15" width="11" style="17" customWidth="1"/>
    <col min="16" max="16" width="10.4285714285714" style="17" customWidth="1"/>
    <col min="17" max="17" width="10.8571428571429" style="17" customWidth="1"/>
    <col min="18" max="16384" width="8" style="2"/>
  </cols>
  <sheetData>
    <row r="1" s="1" customFormat="1" spans="1:16">
      <c r="A1" s="8" t="s">
        <v>84</v>
      </c>
      <c r="P1" s="1">
        <v>0</v>
      </c>
    </row>
    <row r="2" spans="1:5">
      <c r="A2" s="8" t="s">
        <v>2</v>
      </c>
      <c r="E2" s="9" t="str">
        <f>'Anx - E1 -Estimate of work done'!E2</f>
        <v>MD Masuddun</v>
      </c>
    </row>
    <row r="3" spans="1:5">
      <c r="A3" s="8" t="s">
        <v>4</v>
      </c>
      <c r="E3" s="9" t="s">
        <v>5</v>
      </c>
    </row>
    <row r="4" spans="1:5">
      <c r="A4" s="8" t="s">
        <v>6</v>
      </c>
      <c r="E4" s="9" t="s">
        <v>7</v>
      </c>
    </row>
    <row r="5" spans="1:5">
      <c r="A5" s="8" t="s">
        <v>8</v>
      </c>
      <c r="C5" s="11"/>
      <c r="D5" s="11"/>
      <c r="E5" s="10">
        <v>43988</v>
      </c>
    </row>
    <row r="6" spans="1:2">
      <c r="A6" s="8" t="s">
        <v>72</v>
      </c>
      <c r="B6" s="2" t="s">
        <v>85</v>
      </c>
    </row>
    <row r="7" s="18" customFormat="1" spans="1:17">
      <c r="A7" s="20"/>
      <c r="B7" s="21"/>
      <c r="C7" s="21" t="s">
        <v>44</v>
      </c>
      <c r="D7" s="22"/>
      <c r="E7" s="23"/>
      <c r="F7" s="22">
        <v>20</v>
      </c>
      <c r="G7" s="22">
        <v>25</v>
      </c>
      <c r="H7" s="22">
        <v>25</v>
      </c>
      <c r="I7" s="22">
        <v>20</v>
      </c>
      <c r="J7" s="22">
        <v>10</v>
      </c>
      <c r="K7" s="22">
        <f>SUM(F7:J7)</f>
        <v>100</v>
      </c>
      <c r="L7" s="22"/>
      <c r="M7" s="22"/>
      <c r="N7" s="22">
        <f>'Anx - E1 -Estimate of work done'!M6</f>
        <v>0</v>
      </c>
      <c r="O7" s="22"/>
      <c r="P7" s="22"/>
      <c r="Q7" s="22"/>
    </row>
    <row r="8" s="19" customFormat="1" ht="51" spans="1:17">
      <c r="A8" s="24" t="s">
        <v>52</v>
      </c>
      <c r="B8" s="25" t="s">
        <v>86</v>
      </c>
      <c r="C8" s="26" t="s">
        <v>54</v>
      </c>
      <c r="D8" s="27" t="s">
        <v>55</v>
      </c>
      <c r="E8" s="28" t="s">
        <v>56</v>
      </c>
      <c r="F8" s="27" t="s">
        <v>74</v>
      </c>
      <c r="G8" s="27" t="s">
        <v>75</v>
      </c>
      <c r="H8" s="27" t="s">
        <v>76</v>
      </c>
      <c r="I8" s="27" t="s">
        <v>77</v>
      </c>
      <c r="J8" s="27" t="s">
        <v>78</v>
      </c>
      <c r="K8" s="27" t="s">
        <v>79</v>
      </c>
      <c r="L8" s="27" t="s">
        <v>80</v>
      </c>
      <c r="M8" s="27" t="s">
        <v>87</v>
      </c>
      <c r="N8" s="27" t="s">
        <v>81</v>
      </c>
      <c r="O8" s="27" t="s">
        <v>82</v>
      </c>
      <c r="P8" s="27" t="s">
        <v>88</v>
      </c>
      <c r="Q8" s="27" t="s">
        <v>89</v>
      </c>
    </row>
    <row r="9" spans="1:17">
      <c r="A9" s="8">
        <v>1</v>
      </c>
      <c r="B9" s="29" t="s">
        <v>65</v>
      </c>
      <c r="C9" s="30" t="s">
        <v>66</v>
      </c>
      <c r="D9" s="31">
        <v>1820</v>
      </c>
      <c r="E9" s="32">
        <v>43498</v>
      </c>
      <c r="F9" s="33"/>
      <c r="G9" s="33"/>
      <c r="H9" s="33">
        <v>1</v>
      </c>
      <c r="I9" s="33"/>
      <c r="J9" s="33">
        <v>0</v>
      </c>
      <c r="K9" s="17">
        <f t="shared" ref="K9:K16" si="0">(F$7*F9+G$7*G9+H$7*H9+I$7*I9+J$7*J9)</f>
        <v>25</v>
      </c>
      <c r="L9" s="33">
        <v>690</v>
      </c>
      <c r="M9" s="33">
        <v>18</v>
      </c>
      <c r="N9" s="17">
        <f t="shared" ref="N9:N16" si="1">D9*L9*(1+M9/100)</f>
        <v>1481844</v>
      </c>
      <c r="O9" s="17">
        <v>358934</v>
      </c>
      <c r="P9" s="33"/>
      <c r="Q9" s="17">
        <f t="shared" ref="Q9:Q16" si="2">P9*K9/100</f>
        <v>0</v>
      </c>
    </row>
    <row r="10" spans="1:17">
      <c r="A10" s="8">
        <v>2</v>
      </c>
      <c r="B10" s="29" t="s">
        <v>67</v>
      </c>
      <c r="C10" s="30" t="s">
        <v>66</v>
      </c>
      <c r="D10" s="31">
        <v>1820</v>
      </c>
      <c r="E10" s="32">
        <v>43498</v>
      </c>
      <c r="F10" s="33"/>
      <c r="G10" s="33"/>
      <c r="H10" s="33">
        <v>1</v>
      </c>
      <c r="I10" s="33"/>
      <c r="J10" s="33"/>
      <c r="K10" s="17">
        <f t="shared" si="0"/>
        <v>25</v>
      </c>
      <c r="L10" s="33">
        <v>690</v>
      </c>
      <c r="M10" s="33">
        <v>18</v>
      </c>
      <c r="N10" s="17">
        <f t="shared" si="1"/>
        <v>1481844</v>
      </c>
      <c r="O10" s="17">
        <v>358934</v>
      </c>
      <c r="P10" s="33"/>
      <c r="Q10" s="17">
        <f t="shared" si="2"/>
        <v>0</v>
      </c>
    </row>
    <row r="11" spans="1:17">
      <c r="A11" s="8">
        <v>3</v>
      </c>
      <c r="B11" s="29" t="s">
        <v>68</v>
      </c>
      <c r="C11" s="30" t="s">
        <v>66</v>
      </c>
      <c r="D11" s="31">
        <v>1820</v>
      </c>
      <c r="E11" s="32">
        <v>43498</v>
      </c>
      <c r="F11" s="33"/>
      <c r="G11" s="33"/>
      <c r="H11" s="33">
        <v>1</v>
      </c>
      <c r="I11" s="33"/>
      <c r="J11" s="33"/>
      <c r="K11" s="17">
        <f t="shared" si="0"/>
        <v>25</v>
      </c>
      <c r="L11" s="33">
        <v>690</v>
      </c>
      <c r="M11" s="33">
        <v>18</v>
      </c>
      <c r="N11" s="17">
        <f t="shared" si="1"/>
        <v>1481844</v>
      </c>
      <c r="O11" s="17">
        <v>341778</v>
      </c>
      <c r="P11" s="33"/>
      <c r="Q11" s="17">
        <f t="shared" si="2"/>
        <v>0</v>
      </c>
    </row>
    <row r="12" spans="1:17">
      <c r="A12" s="8">
        <v>4</v>
      </c>
      <c r="B12" s="29" t="s">
        <v>69</v>
      </c>
      <c r="C12" s="30" t="s">
        <v>66</v>
      </c>
      <c r="D12" s="31">
        <v>1820</v>
      </c>
      <c r="E12" s="32">
        <v>43498</v>
      </c>
      <c r="F12" s="33"/>
      <c r="G12" s="33"/>
      <c r="H12" s="33">
        <v>1</v>
      </c>
      <c r="I12" s="33"/>
      <c r="J12" s="33"/>
      <c r="K12" s="17">
        <f t="shared" si="0"/>
        <v>25</v>
      </c>
      <c r="L12" s="33">
        <v>690</v>
      </c>
      <c r="M12" s="33">
        <v>18</v>
      </c>
      <c r="N12" s="17">
        <f t="shared" si="1"/>
        <v>1481844</v>
      </c>
      <c r="O12" s="17">
        <v>329160</v>
      </c>
      <c r="P12" s="33"/>
      <c r="Q12" s="17">
        <f t="shared" si="2"/>
        <v>0</v>
      </c>
    </row>
    <row r="13" spans="1:17">
      <c r="A13" s="8">
        <v>5</v>
      </c>
      <c r="B13" s="29" t="s">
        <v>70</v>
      </c>
      <c r="C13" s="30" t="s">
        <v>66</v>
      </c>
      <c r="D13" s="31">
        <v>1820</v>
      </c>
      <c r="E13" s="32">
        <v>43498</v>
      </c>
      <c r="F13" s="33"/>
      <c r="G13" s="33"/>
      <c r="H13" s="33"/>
      <c r="I13" s="33"/>
      <c r="J13" s="33"/>
      <c r="K13" s="17">
        <f t="shared" si="0"/>
        <v>0</v>
      </c>
      <c r="L13" s="33">
        <v>690</v>
      </c>
      <c r="M13" s="33">
        <v>18</v>
      </c>
      <c r="N13" s="17">
        <f t="shared" si="1"/>
        <v>1481844</v>
      </c>
      <c r="O13" s="17">
        <f>K13*N13/100</f>
        <v>0</v>
      </c>
      <c r="P13" s="33"/>
      <c r="Q13" s="17">
        <f t="shared" si="2"/>
        <v>0</v>
      </c>
    </row>
    <row r="14" spans="1:17">
      <c r="A14" s="8">
        <v>6</v>
      </c>
      <c r="B14" s="29" t="s">
        <v>83</v>
      </c>
      <c r="C14" s="30" t="s">
        <v>66</v>
      </c>
      <c r="D14" s="31">
        <v>1585</v>
      </c>
      <c r="E14" s="32">
        <v>43499</v>
      </c>
      <c r="F14" s="33"/>
      <c r="G14" s="33"/>
      <c r="H14" s="33"/>
      <c r="I14" s="33"/>
      <c r="J14" s="33"/>
      <c r="K14" s="17">
        <f t="shared" si="0"/>
        <v>0</v>
      </c>
      <c r="L14" s="33">
        <v>690</v>
      </c>
      <c r="M14" s="33"/>
      <c r="N14" s="17">
        <f t="shared" si="1"/>
        <v>1093650</v>
      </c>
      <c r="P14" s="33"/>
      <c r="Q14" s="17">
        <f t="shared" si="2"/>
        <v>0</v>
      </c>
    </row>
    <row r="15" spans="1:17">
      <c r="A15" s="8">
        <v>7</v>
      </c>
      <c r="B15" s="29" t="s">
        <v>90</v>
      </c>
      <c r="C15" s="30"/>
      <c r="D15" s="31"/>
      <c r="E15" s="32"/>
      <c r="F15" s="33"/>
      <c r="G15" s="33"/>
      <c r="H15" s="33"/>
      <c r="I15" s="33"/>
      <c r="J15" s="33"/>
      <c r="K15" s="17">
        <f t="shared" si="0"/>
        <v>0</v>
      </c>
      <c r="L15" s="33"/>
      <c r="M15" s="33"/>
      <c r="N15" s="17">
        <f t="shared" si="1"/>
        <v>0</v>
      </c>
      <c r="O15" s="17">
        <f>K15*N15/100</f>
        <v>0</v>
      </c>
      <c r="P15" s="33"/>
      <c r="Q15" s="17">
        <f t="shared" si="2"/>
        <v>0</v>
      </c>
    </row>
    <row r="16" spans="1:17">
      <c r="A16" s="8">
        <v>8</v>
      </c>
      <c r="B16" s="29"/>
      <c r="C16" s="30"/>
      <c r="D16" s="31"/>
      <c r="E16" s="32"/>
      <c r="F16" s="33"/>
      <c r="G16" s="33"/>
      <c r="H16" s="33"/>
      <c r="I16" s="33"/>
      <c r="J16" s="33"/>
      <c r="K16" s="17">
        <f t="shared" si="0"/>
        <v>0</v>
      </c>
      <c r="L16" s="33"/>
      <c r="M16" s="33"/>
      <c r="N16" s="17">
        <f t="shared" si="1"/>
        <v>0</v>
      </c>
      <c r="O16" s="17">
        <f>K16*N16/100</f>
        <v>0</v>
      </c>
      <c r="P16" s="33"/>
      <c r="Q16" s="17">
        <f t="shared" si="2"/>
        <v>0</v>
      </c>
    </row>
    <row r="17" spans="1:17">
      <c r="A17" s="8">
        <v>59</v>
      </c>
      <c r="B17" s="29"/>
      <c r="C17" s="30"/>
      <c r="D17" s="31"/>
      <c r="E17" s="32"/>
      <c r="F17" s="33"/>
      <c r="G17" s="33"/>
      <c r="H17" s="33"/>
      <c r="I17" s="33"/>
      <c r="J17" s="33"/>
      <c r="K17" s="17">
        <f t="shared" ref="K17:K23" si="3">(F$7*F17+G$7*G17+H$7*H17+I$7*I17+J$7*J17)</f>
        <v>0</v>
      </c>
      <c r="L17" s="33"/>
      <c r="M17" s="33"/>
      <c r="N17" s="17">
        <f t="shared" ref="N17:N23" si="4">D17*L17*(1+M17/100)</f>
        <v>0</v>
      </c>
      <c r="O17" s="17">
        <f t="shared" ref="O17:O23" si="5">K17*N17/100</f>
        <v>0</v>
      </c>
      <c r="P17" s="33"/>
      <c r="Q17" s="17">
        <f t="shared" ref="Q17:Q23" si="6">P17*K17/100</f>
        <v>0</v>
      </c>
    </row>
    <row r="18" spans="1:17">
      <c r="A18" s="8">
        <v>60</v>
      </c>
      <c r="B18" s="29"/>
      <c r="C18" s="30"/>
      <c r="D18" s="31"/>
      <c r="E18" s="32" t="s">
        <v>91</v>
      </c>
      <c r="F18" s="33"/>
      <c r="G18" s="33"/>
      <c r="H18" s="33"/>
      <c r="I18" s="33"/>
      <c r="J18" s="33"/>
      <c r="K18" s="17">
        <f t="shared" si="3"/>
        <v>0</v>
      </c>
      <c r="L18" s="33"/>
      <c r="M18" s="33"/>
      <c r="N18" s="17">
        <f t="shared" si="4"/>
        <v>0</v>
      </c>
      <c r="O18" s="17">
        <f t="shared" si="5"/>
        <v>0</v>
      </c>
      <c r="P18" s="33"/>
      <c r="Q18" s="17">
        <f t="shared" si="6"/>
        <v>0</v>
      </c>
    </row>
    <row r="19" spans="1:17">
      <c r="A19" s="8">
        <v>61</v>
      </c>
      <c r="B19" s="29"/>
      <c r="C19" s="30"/>
      <c r="D19" s="31"/>
      <c r="E19" s="32"/>
      <c r="F19" s="33"/>
      <c r="G19" s="33"/>
      <c r="H19" s="33"/>
      <c r="I19" s="33"/>
      <c r="J19" s="33"/>
      <c r="K19" s="17">
        <f t="shared" si="3"/>
        <v>0</v>
      </c>
      <c r="L19" s="33"/>
      <c r="M19" s="33"/>
      <c r="N19" s="17">
        <f t="shared" si="4"/>
        <v>0</v>
      </c>
      <c r="O19" s="17">
        <f t="shared" si="5"/>
        <v>0</v>
      </c>
      <c r="P19" s="33"/>
      <c r="Q19" s="17">
        <f t="shared" si="6"/>
        <v>0</v>
      </c>
    </row>
    <row r="20" spans="1:17">
      <c r="A20" s="8">
        <v>62</v>
      </c>
      <c r="B20" s="29"/>
      <c r="C20" s="30"/>
      <c r="D20" s="31"/>
      <c r="E20" s="32"/>
      <c r="F20" s="33"/>
      <c r="G20" s="33"/>
      <c r="H20" s="33"/>
      <c r="I20" s="33"/>
      <c r="J20" s="33"/>
      <c r="K20" s="17">
        <f t="shared" si="3"/>
        <v>0</v>
      </c>
      <c r="L20" s="33"/>
      <c r="M20" s="33"/>
      <c r="N20" s="17">
        <f t="shared" si="4"/>
        <v>0</v>
      </c>
      <c r="O20" s="17">
        <f t="shared" si="5"/>
        <v>0</v>
      </c>
      <c r="P20" s="33"/>
      <c r="Q20" s="17">
        <f t="shared" si="6"/>
        <v>0</v>
      </c>
    </row>
    <row r="21" spans="1:17">
      <c r="A21" s="8">
        <v>63</v>
      </c>
      <c r="B21" s="29"/>
      <c r="C21" s="30"/>
      <c r="D21" s="31"/>
      <c r="E21" s="32"/>
      <c r="F21" s="33"/>
      <c r="G21" s="33"/>
      <c r="H21" s="33"/>
      <c r="I21" s="33"/>
      <c r="J21" s="33"/>
      <c r="K21" s="17">
        <f t="shared" si="3"/>
        <v>0</v>
      </c>
      <c r="L21" s="33"/>
      <c r="M21" s="33"/>
      <c r="N21" s="17">
        <f t="shared" si="4"/>
        <v>0</v>
      </c>
      <c r="O21" s="17">
        <f t="shared" si="5"/>
        <v>0</v>
      </c>
      <c r="P21" s="33"/>
      <c r="Q21" s="17">
        <f t="shared" si="6"/>
        <v>0</v>
      </c>
    </row>
    <row r="22" spans="1:17">
      <c r="A22" s="8">
        <v>64</v>
      </c>
      <c r="B22" s="29"/>
      <c r="C22" s="30"/>
      <c r="D22" s="31"/>
      <c r="E22" s="32"/>
      <c r="F22" s="33"/>
      <c r="G22" s="33"/>
      <c r="H22" s="33"/>
      <c r="I22" s="33"/>
      <c r="J22" s="33"/>
      <c r="K22" s="17">
        <f t="shared" si="3"/>
        <v>0</v>
      </c>
      <c r="L22" s="33"/>
      <c r="M22" s="33"/>
      <c r="N22" s="17">
        <f t="shared" si="4"/>
        <v>0</v>
      </c>
      <c r="O22" s="17">
        <f t="shared" si="5"/>
        <v>0</v>
      </c>
      <c r="P22" s="33"/>
      <c r="Q22" s="17">
        <f t="shared" si="6"/>
        <v>0</v>
      </c>
    </row>
    <row r="23" spans="1:17">
      <c r="A23" s="8">
        <v>65</v>
      </c>
      <c r="B23" s="29"/>
      <c r="C23" s="30"/>
      <c r="D23" s="31"/>
      <c r="E23" s="32"/>
      <c r="F23" s="33"/>
      <c r="G23" s="33"/>
      <c r="H23" s="33"/>
      <c r="I23" s="33"/>
      <c r="J23" s="33"/>
      <c r="K23" s="17">
        <f t="shared" si="3"/>
        <v>0</v>
      </c>
      <c r="L23" s="33"/>
      <c r="M23" s="33"/>
      <c r="N23" s="17">
        <f t="shared" si="4"/>
        <v>0</v>
      </c>
      <c r="O23" s="17">
        <f t="shared" si="5"/>
        <v>0</v>
      </c>
      <c r="P23" s="33"/>
      <c r="Q23" s="17">
        <f t="shared" si="6"/>
        <v>0</v>
      </c>
    </row>
    <row r="24" spans="1:17">
      <c r="A24" s="8">
        <v>66</v>
      </c>
      <c r="B24" s="29"/>
      <c r="C24" s="30"/>
      <c r="D24" s="31"/>
      <c r="E24" s="34"/>
      <c r="F24" s="33"/>
      <c r="G24" s="33"/>
      <c r="H24" s="33"/>
      <c r="I24" s="33"/>
      <c r="J24" s="33"/>
      <c r="K24" s="17">
        <f t="shared" ref="K24:K68" si="7">(F$7*F24+G$7*G24+H$7*H24+I$7*I24+J$7*J24)</f>
        <v>0</v>
      </c>
      <c r="L24" s="33"/>
      <c r="M24" s="33"/>
      <c r="N24" s="17">
        <f t="shared" ref="N24:N26" si="8">D24*L24*(1+M24/100)</f>
        <v>0</v>
      </c>
      <c r="O24" s="17">
        <f t="shared" ref="O24:O26" si="9">K24*N24/100</f>
        <v>0</v>
      </c>
      <c r="P24" s="33"/>
      <c r="Q24" s="17">
        <f t="shared" ref="Q24:Q26" si="10">P24*K24/100</f>
        <v>0</v>
      </c>
    </row>
    <row r="25" spans="1:17">
      <c r="A25" s="8">
        <v>67</v>
      </c>
      <c r="B25" s="29"/>
      <c r="C25" s="30"/>
      <c r="D25" s="31"/>
      <c r="E25" s="34"/>
      <c r="F25" s="33"/>
      <c r="G25" s="33"/>
      <c r="H25" s="33"/>
      <c r="I25" s="33"/>
      <c r="J25" s="33"/>
      <c r="K25" s="17">
        <f t="shared" si="7"/>
        <v>0</v>
      </c>
      <c r="L25" s="33"/>
      <c r="M25" s="33"/>
      <c r="N25" s="17">
        <f t="shared" si="8"/>
        <v>0</v>
      </c>
      <c r="O25" s="17">
        <f t="shared" si="9"/>
        <v>0</v>
      </c>
      <c r="P25" s="33"/>
      <c r="Q25" s="17">
        <f t="shared" si="10"/>
        <v>0</v>
      </c>
    </row>
    <row r="26" spans="1:17">
      <c r="A26" s="8">
        <v>68</v>
      </c>
      <c r="B26" s="29"/>
      <c r="C26" s="30"/>
      <c r="D26" s="31"/>
      <c r="E26" s="34"/>
      <c r="F26" s="33"/>
      <c r="G26" s="33"/>
      <c r="H26" s="33"/>
      <c r="I26" s="33"/>
      <c r="J26" s="33"/>
      <c r="K26" s="17">
        <f t="shared" si="7"/>
        <v>0</v>
      </c>
      <c r="L26" s="33"/>
      <c r="M26" s="33"/>
      <c r="N26" s="17">
        <f t="shared" si="8"/>
        <v>0</v>
      </c>
      <c r="O26" s="17">
        <f t="shared" si="9"/>
        <v>0</v>
      </c>
      <c r="P26" s="33"/>
      <c r="Q26" s="17">
        <f t="shared" si="10"/>
        <v>0</v>
      </c>
    </row>
    <row r="27" spans="1:17">
      <c r="A27" s="8">
        <v>69</v>
      </c>
      <c r="B27" s="29"/>
      <c r="C27" s="30"/>
      <c r="D27" s="31"/>
      <c r="E27" s="34"/>
      <c r="F27" s="33"/>
      <c r="G27" s="33"/>
      <c r="H27" s="33"/>
      <c r="I27" s="33"/>
      <c r="J27" s="33"/>
      <c r="K27" s="17">
        <f t="shared" si="7"/>
        <v>0</v>
      </c>
      <c r="L27" s="33"/>
      <c r="M27" s="33"/>
      <c r="N27" s="17">
        <f t="shared" ref="N27:N49" si="11">D27*L27*(1+M27/100)</f>
        <v>0</v>
      </c>
      <c r="O27" s="17">
        <f t="shared" ref="O27:O49" si="12">K27*N27/100</f>
        <v>0</v>
      </c>
      <c r="P27" s="33"/>
      <c r="Q27" s="17">
        <f t="shared" ref="Q27:Q49" si="13">P27*K27/100</f>
        <v>0</v>
      </c>
    </row>
    <row r="28" spans="1:17">
      <c r="A28" s="8">
        <v>70</v>
      </c>
      <c r="B28" s="29"/>
      <c r="C28" s="30"/>
      <c r="D28" s="31"/>
      <c r="E28" s="34"/>
      <c r="F28" s="33"/>
      <c r="G28" s="33"/>
      <c r="H28" s="33"/>
      <c r="I28" s="33"/>
      <c r="J28" s="33"/>
      <c r="K28" s="17">
        <f t="shared" si="7"/>
        <v>0</v>
      </c>
      <c r="L28" s="33"/>
      <c r="M28" s="33"/>
      <c r="N28" s="17">
        <f t="shared" si="11"/>
        <v>0</v>
      </c>
      <c r="O28" s="17">
        <f t="shared" si="12"/>
        <v>0</v>
      </c>
      <c r="P28" s="33"/>
      <c r="Q28" s="17">
        <f t="shared" si="13"/>
        <v>0</v>
      </c>
    </row>
    <row r="29" spans="1:17">
      <c r="A29" s="8">
        <v>71</v>
      </c>
      <c r="B29" s="29"/>
      <c r="C29" s="30"/>
      <c r="D29" s="31"/>
      <c r="E29" s="34"/>
      <c r="F29" s="33"/>
      <c r="G29" s="33"/>
      <c r="H29" s="33"/>
      <c r="I29" s="33"/>
      <c r="J29" s="33"/>
      <c r="K29" s="17">
        <f t="shared" si="7"/>
        <v>0</v>
      </c>
      <c r="L29" s="33"/>
      <c r="M29" s="33"/>
      <c r="N29" s="17">
        <f t="shared" si="11"/>
        <v>0</v>
      </c>
      <c r="O29" s="17">
        <f t="shared" si="12"/>
        <v>0</v>
      </c>
      <c r="P29" s="33"/>
      <c r="Q29" s="17">
        <f t="shared" si="13"/>
        <v>0</v>
      </c>
    </row>
    <row r="30" spans="1:17">
      <c r="A30" s="8">
        <v>72</v>
      </c>
      <c r="B30" s="29"/>
      <c r="C30" s="30"/>
      <c r="D30" s="31"/>
      <c r="E30" s="34"/>
      <c r="F30" s="33"/>
      <c r="G30" s="33"/>
      <c r="H30" s="33"/>
      <c r="I30" s="33"/>
      <c r="J30" s="33"/>
      <c r="K30" s="17">
        <f t="shared" si="7"/>
        <v>0</v>
      </c>
      <c r="L30" s="33"/>
      <c r="M30" s="33"/>
      <c r="N30" s="17">
        <f t="shared" si="11"/>
        <v>0</v>
      </c>
      <c r="O30" s="17">
        <f t="shared" si="12"/>
        <v>0</v>
      </c>
      <c r="P30" s="33"/>
      <c r="Q30" s="17">
        <f t="shared" si="13"/>
        <v>0</v>
      </c>
    </row>
    <row r="31" spans="1:17">
      <c r="A31" s="8">
        <v>73</v>
      </c>
      <c r="B31" s="29"/>
      <c r="C31" s="30"/>
      <c r="D31" s="31"/>
      <c r="E31" s="34"/>
      <c r="F31" s="33"/>
      <c r="G31" s="33"/>
      <c r="H31" s="33"/>
      <c r="I31" s="33"/>
      <c r="J31" s="33"/>
      <c r="K31" s="17">
        <f t="shared" si="7"/>
        <v>0</v>
      </c>
      <c r="L31" s="33"/>
      <c r="M31" s="33"/>
      <c r="N31" s="17">
        <f t="shared" si="11"/>
        <v>0</v>
      </c>
      <c r="O31" s="17">
        <f t="shared" si="12"/>
        <v>0</v>
      </c>
      <c r="P31" s="33"/>
      <c r="Q31" s="17">
        <f t="shared" si="13"/>
        <v>0</v>
      </c>
    </row>
    <row r="32" spans="1:17">
      <c r="A32" s="8">
        <v>74</v>
      </c>
      <c r="B32" s="29"/>
      <c r="C32" s="30"/>
      <c r="D32" s="31"/>
      <c r="E32" s="34"/>
      <c r="F32" s="33"/>
      <c r="G32" s="33"/>
      <c r="H32" s="33"/>
      <c r="I32" s="33"/>
      <c r="J32" s="33"/>
      <c r="K32" s="17">
        <f t="shared" si="7"/>
        <v>0</v>
      </c>
      <c r="L32" s="33"/>
      <c r="M32" s="33"/>
      <c r="N32" s="17">
        <f t="shared" si="11"/>
        <v>0</v>
      </c>
      <c r="O32" s="17">
        <f t="shared" si="12"/>
        <v>0</v>
      </c>
      <c r="P32" s="33"/>
      <c r="Q32" s="17">
        <f t="shared" si="13"/>
        <v>0</v>
      </c>
    </row>
    <row r="33" spans="1:17">
      <c r="A33" s="8">
        <v>75</v>
      </c>
      <c r="B33" s="29"/>
      <c r="C33" s="30"/>
      <c r="D33" s="31"/>
      <c r="E33" s="34"/>
      <c r="F33" s="33"/>
      <c r="G33" s="33"/>
      <c r="H33" s="33"/>
      <c r="I33" s="33"/>
      <c r="J33" s="33"/>
      <c r="K33" s="17">
        <f t="shared" si="7"/>
        <v>0</v>
      </c>
      <c r="L33" s="33"/>
      <c r="M33" s="33"/>
      <c r="N33" s="17">
        <f t="shared" si="11"/>
        <v>0</v>
      </c>
      <c r="O33" s="17">
        <f t="shared" si="12"/>
        <v>0</v>
      </c>
      <c r="P33" s="33"/>
      <c r="Q33" s="17">
        <f t="shared" si="13"/>
        <v>0</v>
      </c>
    </row>
    <row r="34" spans="1:17">
      <c r="A34" s="8">
        <v>110</v>
      </c>
      <c r="B34" s="29"/>
      <c r="C34" s="30"/>
      <c r="D34" s="31"/>
      <c r="E34" s="34"/>
      <c r="F34" s="33"/>
      <c r="G34" s="33"/>
      <c r="H34" s="33"/>
      <c r="I34" s="33"/>
      <c r="J34" s="33"/>
      <c r="K34" s="17">
        <f t="shared" si="7"/>
        <v>0</v>
      </c>
      <c r="L34" s="33"/>
      <c r="M34" s="33"/>
      <c r="N34" s="17">
        <f t="shared" si="11"/>
        <v>0</v>
      </c>
      <c r="O34" s="17">
        <f t="shared" si="12"/>
        <v>0</v>
      </c>
      <c r="P34" s="33"/>
      <c r="Q34" s="17">
        <f t="shared" si="13"/>
        <v>0</v>
      </c>
    </row>
    <row r="35" spans="1:17">
      <c r="A35" s="20"/>
      <c r="B35" s="21"/>
      <c r="C35" s="35" t="s">
        <v>25</v>
      </c>
      <c r="D35" s="22">
        <f>SUM(D9:D34)</f>
        <v>10685</v>
      </c>
      <c r="E35" s="22"/>
      <c r="F35" s="22">
        <f>SUM(F9:F34)</f>
        <v>0</v>
      </c>
      <c r="G35" s="22">
        <f>SUM(G9:G34)</f>
        <v>0</v>
      </c>
      <c r="H35" s="22">
        <f>SUM(H9:H34)</f>
        <v>4</v>
      </c>
      <c r="I35" s="22">
        <f>SUM(I9:I34)</f>
        <v>0</v>
      </c>
      <c r="J35" s="22">
        <f>SUM(J9:J34)</f>
        <v>0</v>
      </c>
      <c r="K35" s="22">
        <f>AVERAGE(K9:K34)</f>
        <v>3.84615384615385</v>
      </c>
      <c r="L35" s="22">
        <f>AVERAGE(L9:L34)</f>
        <v>690</v>
      </c>
      <c r="M35" s="22">
        <f>AVERAGE(M9:M34)</f>
        <v>18</v>
      </c>
      <c r="N35" s="22">
        <f>SUM(N9:N34)</f>
        <v>8502870</v>
      </c>
      <c r="O35" s="22">
        <f>SUM(O9:O34)</f>
        <v>1388806</v>
      </c>
      <c r="P35" s="22">
        <f>SUM(P9:P34)</f>
        <v>0</v>
      </c>
      <c r="Q35" s="22">
        <f>SUM(Q9:Q34)</f>
        <v>0</v>
      </c>
    </row>
  </sheetData>
  <sheetProtection selectLockedCells="1"/>
  <dataValidations count="1">
    <dataValidation type="list" allowBlank="1" showInputMessage="1" showErrorMessage="1" sqref="F9 G9 H9 I9:J9 F10 G10 H10 I10:J10 F11 G11 H11 I11:J11 F12 G12 H12 I12:J12 F13:J13 F14 G14 H14:J14 F34:J34 F17:J33 F15:J16">
      <formula1>$P$1:$P$1</formula1>
    </dataValidation>
  </dataValidations>
  <printOptions gridLines="1"/>
  <pageMargins left="0.27" right="0.25" top="0.75" bottom="0.75" header="0.3" footer="0.3"/>
  <pageSetup paperSize="9" scale="85" orientation="landscape"/>
  <headerFooter>
    <oddHeader>&amp;C&amp;A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opLeftCell="A7" workbookViewId="0">
      <selection activeCell="C9" sqref="C9:C10"/>
    </sheetView>
  </sheetViews>
  <sheetFormatPr defaultColWidth="8" defaultRowHeight="12.75"/>
  <cols>
    <col min="1" max="1" width="10.8571428571429" style="3" customWidth="1"/>
    <col min="2" max="2" width="50.2857142857143" style="4" customWidth="1"/>
    <col min="3" max="3" width="10.8571428571429" style="5" customWidth="1"/>
    <col min="4" max="4" width="10.8571428571429" style="4" customWidth="1"/>
    <col min="5" max="9" width="10.8571428571429" style="6" customWidth="1"/>
    <col min="10" max="10" width="8.71428571428571" style="6" customWidth="1"/>
    <col min="11" max="13" width="8.71428571428571" style="4" customWidth="1"/>
    <col min="14" max="14" width="9.42857142857143" style="4" customWidth="1"/>
    <col min="15" max="15" width="9.42857142857143" style="7" customWidth="1"/>
    <col min="16" max="16384" width="8" style="4"/>
  </cols>
  <sheetData>
    <row r="1" s="1" customFormat="1" spans="1:1">
      <c r="A1" s="8" t="s">
        <v>92</v>
      </c>
    </row>
    <row r="2" s="2" customFormat="1" spans="1:18">
      <c r="A2" s="8" t="s">
        <v>2</v>
      </c>
      <c r="C2" s="9" t="str">
        <f>'Anx - E2 - work done &amp; billed'!E2</f>
        <v>MD Masuddun</v>
      </c>
      <c r="O2" s="17"/>
      <c r="P2" s="17"/>
      <c r="Q2" s="17"/>
      <c r="R2" s="17"/>
    </row>
    <row r="3" s="2" customFormat="1" spans="1:18">
      <c r="A3" s="8" t="s">
        <v>4</v>
      </c>
      <c r="C3" s="9" t="s">
        <v>5</v>
      </c>
      <c r="O3" s="17"/>
      <c r="P3" s="17"/>
      <c r="Q3" s="17"/>
      <c r="R3" s="17"/>
    </row>
    <row r="4" s="2" customFormat="1" spans="1:18">
      <c r="A4" s="8" t="s">
        <v>6</v>
      </c>
      <c r="C4" s="9" t="s">
        <v>7</v>
      </c>
      <c r="O4" s="17"/>
      <c r="P4" s="17"/>
      <c r="Q4" s="17"/>
      <c r="R4" s="17"/>
    </row>
    <row r="5" s="2" customFormat="1" spans="1:18">
      <c r="A5" s="8" t="s">
        <v>8</v>
      </c>
      <c r="C5" s="10">
        <v>43988</v>
      </c>
      <c r="D5" s="11"/>
      <c r="E5" s="11"/>
      <c r="O5" s="17"/>
      <c r="P5" s="17"/>
      <c r="Q5" s="17"/>
      <c r="R5" s="17"/>
    </row>
    <row r="7" spans="1:3">
      <c r="A7" s="12" t="s">
        <v>52</v>
      </c>
      <c r="B7" s="13" t="s">
        <v>93</v>
      </c>
      <c r="C7" s="14" t="s">
        <v>17</v>
      </c>
    </row>
    <row r="8" spans="1:3">
      <c r="A8" s="3">
        <v>1</v>
      </c>
      <c r="B8" s="4" t="s">
        <v>94</v>
      </c>
      <c r="C8" s="5">
        <f>'Anx - E2 - work done &amp; billed'!O35</f>
        <v>1388806</v>
      </c>
    </row>
    <row r="9" spans="1:3">
      <c r="A9" s="3">
        <v>2</v>
      </c>
      <c r="B9" s="4" t="s">
        <v>95</v>
      </c>
      <c r="C9" s="5">
        <f>'Anx - E1 -Estimate of work done'!N37</f>
        <v>1758706.5</v>
      </c>
    </row>
    <row r="10" spans="1:3">
      <c r="A10" s="3">
        <v>3</v>
      </c>
      <c r="B10" s="4" t="s">
        <v>96</v>
      </c>
      <c r="C10" s="5">
        <f>'Anx - E2 - work done &amp; billed'!P35</f>
        <v>0</v>
      </c>
    </row>
    <row r="11" spans="1:3">
      <c r="A11" s="3">
        <v>4</v>
      </c>
      <c r="B11" s="15" t="s">
        <v>97</v>
      </c>
      <c r="C11" s="16"/>
    </row>
    <row r="12" spans="1:3">
      <c r="A12" s="3">
        <v>5</v>
      </c>
      <c r="B12" s="15" t="s">
        <v>97</v>
      </c>
      <c r="C12" s="16"/>
    </row>
    <row r="13" spans="1:3">
      <c r="A13" s="3">
        <v>6</v>
      </c>
      <c r="B13" s="15" t="s">
        <v>98</v>
      </c>
      <c r="C13" s="16"/>
    </row>
    <row r="14" spans="1:3">
      <c r="A14" s="3">
        <v>7</v>
      </c>
      <c r="B14" s="15" t="s">
        <v>99</v>
      </c>
      <c r="C14" s="16"/>
    </row>
    <row r="15" spans="1:3">
      <c r="A15" s="3">
        <v>8</v>
      </c>
      <c r="B15" s="15" t="s">
        <v>100</v>
      </c>
      <c r="C15" s="16"/>
    </row>
    <row r="16" spans="1:3">
      <c r="A16" s="3">
        <v>9</v>
      </c>
      <c r="B16" s="15"/>
      <c r="C16" s="16"/>
    </row>
    <row r="17" spans="1:3">
      <c r="A17" s="3">
        <v>10</v>
      </c>
      <c r="B17" s="15"/>
      <c r="C17" s="16"/>
    </row>
    <row r="18" spans="1:3">
      <c r="A18" s="12"/>
      <c r="B18" s="13" t="s">
        <v>101</v>
      </c>
      <c r="C18" s="14">
        <f>SUM(C8:C17)</f>
        <v>3147512.5</v>
      </c>
    </row>
    <row r="20" spans="1:3">
      <c r="A20" s="12" t="s">
        <v>52</v>
      </c>
      <c r="B20" s="13" t="s">
        <v>102</v>
      </c>
      <c r="C20" s="14" t="s">
        <v>17</v>
      </c>
    </row>
    <row r="21" spans="1:3">
      <c r="A21" s="3">
        <v>1</v>
      </c>
      <c r="B21" s="4" t="s">
        <v>103</v>
      </c>
      <c r="C21" s="5">
        <f>'Anx - E2 - work done &amp; billed'!Q35</f>
        <v>0</v>
      </c>
    </row>
    <row r="22" spans="1:3">
      <c r="A22" s="3">
        <v>2</v>
      </c>
      <c r="B22" s="4" t="s">
        <v>104</v>
      </c>
      <c r="C22" s="16">
        <v>4261365</v>
      </c>
    </row>
    <row r="23" spans="1:3">
      <c r="A23" s="3">
        <v>3</v>
      </c>
      <c r="B23" s="15" t="s">
        <v>105</v>
      </c>
      <c r="C23" s="16"/>
    </row>
    <row r="24" spans="1:3">
      <c r="A24" s="3">
        <v>4</v>
      </c>
      <c r="B24" s="15"/>
      <c r="C24" s="16"/>
    </row>
    <row r="25" spans="1:3">
      <c r="A25" s="3">
        <v>5</v>
      </c>
      <c r="B25" s="15"/>
      <c r="C25" s="16"/>
    </row>
    <row r="26" spans="1:3">
      <c r="A26" s="3">
        <v>6</v>
      </c>
      <c r="B26" s="15"/>
      <c r="C26" s="16"/>
    </row>
    <row r="27" spans="1:3">
      <c r="A27" s="3">
        <v>7</v>
      </c>
      <c r="B27" s="15"/>
      <c r="C27" s="16"/>
    </row>
    <row r="28" spans="1:3">
      <c r="A28" s="3">
        <v>8</v>
      </c>
      <c r="B28" s="15"/>
      <c r="C28" s="16"/>
    </row>
    <row r="29" spans="1:3">
      <c r="A29" s="3">
        <v>9</v>
      </c>
      <c r="B29" s="15"/>
      <c r="C29" s="16"/>
    </row>
    <row r="30" spans="1:3">
      <c r="A30" s="3">
        <v>10</v>
      </c>
      <c r="B30" s="15"/>
      <c r="C30" s="16"/>
    </row>
    <row r="31" spans="1:3">
      <c r="A31" s="12"/>
      <c r="B31" s="13" t="s">
        <v>106</v>
      </c>
      <c r="C31" s="14">
        <f>SUM(C21:C30)</f>
        <v>4261365</v>
      </c>
    </row>
    <row r="32" spans="2:3">
      <c r="B32" s="4" t="s">
        <v>107</v>
      </c>
      <c r="C32" s="5">
        <f>C18-C31</f>
        <v>-1113852.5</v>
      </c>
    </row>
  </sheetData>
  <sheetProtection password="CA15" sheet="1" objects="1" scenarios="1"/>
  <printOptions gridLines="1"/>
  <pageMargins left="0.7" right="0.7" top="0.75" bottom="0.75" header="0.3" footer="0.3"/>
  <pageSetup paperSize="9" orientation="portrait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2017-09-09T11:38:00Z</dcterms:created>
  <cp:lastPrinted>2019-09-26T10:04:00Z</cp:lastPrinted>
  <dcterms:modified xsi:type="dcterms:W3CDTF">2020-08-28T07:33:28Z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