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75" windowHeight="7650"/>
  </bookViews>
  <sheets>
    <sheet name="CENVAT Credit " sheetId="1" r:id="rId1"/>
  </sheets>
  <calcPr calcId="144525"/>
</workbook>
</file>

<file path=xl/sharedStrings.xml><?xml version="1.0" encoding="utf-8"?>
<sst xmlns="http://schemas.openxmlformats.org/spreadsheetml/2006/main" count="10" uniqueCount="10">
  <si>
    <t>Topic Name : Eligible &amp; Ineligible Cenvat Credit</t>
  </si>
  <si>
    <t>Peoject Name : Nilgiri Estates</t>
  </si>
  <si>
    <t>Prepared by ; Jagadish</t>
  </si>
  <si>
    <t>Year :  Apr'2015 to June'2017</t>
  </si>
  <si>
    <t>Date :</t>
  </si>
  <si>
    <t>Month</t>
  </si>
  <si>
    <t>Eligible Cenvat Credit</t>
  </si>
  <si>
    <t>Ineligible Cenvat Credit</t>
  </si>
  <si>
    <t>Total Cenvat Credit</t>
  </si>
  <si>
    <t>Total</t>
  </si>
</sst>
</file>

<file path=xl/styles.xml><?xml version="1.0" encoding="utf-8"?>
<styleSheet xmlns="http://schemas.openxmlformats.org/spreadsheetml/2006/main">
  <numFmts count="7">
    <numFmt numFmtId="176" formatCode="mmm/yy"/>
    <numFmt numFmtId="177" formatCode="_ * #,##0_ ;_ * \-#,##0_ ;_ * &quot;-&quot;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_ &quot;₹&quot;* #,##0.00_ ;_ &quot;₹&quot;* \-#,##0.00_ ;_ &quot;₹&quot;* &quot;-&quot;??_ ;_ @_ "/>
    <numFmt numFmtId="181" formatCode="dd/mm/yyyy"/>
    <numFmt numFmtId="182" formatCode="_ * #,##0_ ;_ * \-#,##0_ ;_ * &quot;-&quot;??_ ;_ @_ "/>
  </numFmts>
  <fonts count="22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3" borderId="0" applyNumberFormat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180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" fillId="10" borderId="4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7" borderId="6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9" fillId="22" borderId="7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horizontal="center" wrapText="1"/>
    </xf>
    <xf numFmtId="0" fontId="1" fillId="0" borderId="0" xfId="0" applyFont="1" applyFill="1"/>
    <xf numFmtId="181" fontId="1" fillId="0" borderId="0" xfId="0" applyNumberFormat="1" applyFont="1" applyFill="1"/>
    <xf numFmtId="0" fontId="1" fillId="0" borderId="0" xfId="0" applyFont="1" applyFill="1" applyAlignment="1">
      <alignment wrapText="1"/>
    </xf>
    <xf numFmtId="176" fontId="1" fillId="0" borderId="0" xfId="0" applyNumberFormat="1" applyFont="1" applyFill="1"/>
    <xf numFmtId="182" fontId="1" fillId="0" borderId="0" xfId="2" applyNumberFormat="1" applyFont="1" applyFill="1" applyAlignment="1"/>
    <xf numFmtId="182" fontId="1" fillId="0" borderId="0" xfId="2" applyNumberFormat="1" applyFont="1" applyFill="1" applyAlignment="1"/>
    <xf numFmtId="182" fontId="1" fillId="0" borderId="1" xfId="2" applyNumberFormat="1" applyFont="1" applyFill="1" applyBorder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33"/>
  <sheetViews>
    <sheetView tabSelected="1" workbookViewId="0">
      <selection activeCell="E16" sqref="E16"/>
    </sheetView>
  </sheetViews>
  <sheetFormatPr defaultColWidth="9" defaultRowHeight="15"/>
  <cols>
    <col min="1" max="1" width="9" style="2"/>
    <col min="2" max="3" width="16.5714285714286" style="2" customWidth="1"/>
    <col min="4" max="4" width="14.7142857142857" style="2" customWidth="1"/>
    <col min="5" max="5" width="11.1428571428571" style="2"/>
    <col min="6" max="16382" width="9" style="2"/>
  </cols>
  <sheetData>
    <row r="1" spans="1:1">
      <c r="A1" s="2" t="s">
        <v>0</v>
      </c>
    </row>
    <row r="2" spans="1:4">
      <c r="A2" s="2" t="s">
        <v>1</v>
      </c>
      <c r="D2" s="2" t="s">
        <v>2</v>
      </c>
    </row>
    <row r="3" spans="1:5">
      <c r="A3" s="2" t="s">
        <v>3</v>
      </c>
      <c r="D3" s="2" t="s">
        <v>4</v>
      </c>
      <c r="E3" s="3">
        <v>44195</v>
      </c>
    </row>
    <row r="4" s="1" customFormat="1" spans="1:2">
      <c r="A4" s="1" t="s">
        <v>5</v>
      </c>
      <c r="B4" s="1" t="s">
        <v>6</v>
      </c>
    </row>
    <row r="5" s="1" customFormat="1" ht="30" spans="3:16382">
      <c r="C5" s="1" t="s">
        <v>7</v>
      </c>
      <c r="D5" s="1" t="s">
        <v>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</row>
    <row r="6" s="2" customFormat="1" spans="1:4">
      <c r="A6" s="5">
        <v>42095</v>
      </c>
      <c r="B6" s="6">
        <v>6976</v>
      </c>
      <c r="C6" s="7"/>
      <c r="D6" s="7">
        <f t="shared" ref="D6:D33" si="0">B6+C6</f>
        <v>6976</v>
      </c>
    </row>
    <row r="7" s="2" customFormat="1" spans="1:4">
      <c r="A7" s="5">
        <v>42125</v>
      </c>
      <c r="B7" s="6">
        <v>14763</v>
      </c>
      <c r="C7" s="7"/>
      <c r="D7" s="7">
        <f t="shared" si="0"/>
        <v>14763</v>
      </c>
    </row>
    <row r="8" s="2" customFormat="1" spans="1:4">
      <c r="A8" s="5">
        <v>42156</v>
      </c>
      <c r="B8" s="6">
        <v>25247</v>
      </c>
      <c r="C8" s="7"/>
      <c r="D8" s="7">
        <f t="shared" si="0"/>
        <v>25247</v>
      </c>
    </row>
    <row r="9" s="2" customFormat="1" spans="1:4">
      <c r="A9" s="5">
        <v>42186</v>
      </c>
      <c r="B9" s="6">
        <v>19543</v>
      </c>
      <c r="C9" s="7"/>
      <c r="D9" s="7">
        <f t="shared" si="0"/>
        <v>19543</v>
      </c>
    </row>
    <row r="10" s="2" customFormat="1" spans="1:4">
      <c r="A10" s="5">
        <v>42217</v>
      </c>
      <c r="B10" s="6">
        <v>27380</v>
      </c>
      <c r="C10" s="7"/>
      <c r="D10" s="7">
        <f t="shared" si="0"/>
        <v>27380</v>
      </c>
    </row>
    <row r="11" s="2" customFormat="1" spans="1:4">
      <c r="A11" s="5">
        <v>42248</v>
      </c>
      <c r="B11" s="6">
        <v>13559</v>
      </c>
      <c r="C11" s="7"/>
      <c r="D11" s="7">
        <f t="shared" si="0"/>
        <v>13559</v>
      </c>
    </row>
    <row r="12" s="2" customFormat="1" spans="1:4">
      <c r="A12" s="5">
        <v>42278</v>
      </c>
      <c r="B12" s="6">
        <v>19661</v>
      </c>
      <c r="C12" s="7"/>
      <c r="D12" s="7">
        <f t="shared" si="0"/>
        <v>19661</v>
      </c>
    </row>
    <row r="13" s="2" customFormat="1" spans="1:4">
      <c r="A13" s="5">
        <v>42309</v>
      </c>
      <c r="B13" s="6">
        <v>10199</v>
      </c>
      <c r="C13" s="7"/>
      <c r="D13" s="7">
        <f t="shared" si="0"/>
        <v>10199</v>
      </c>
    </row>
    <row r="14" s="2" customFormat="1" spans="1:4">
      <c r="A14" s="5">
        <v>42339</v>
      </c>
      <c r="B14" s="6">
        <v>40683</v>
      </c>
      <c r="C14" s="7"/>
      <c r="D14" s="7">
        <f t="shared" si="0"/>
        <v>40683</v>
      </c>
    </row>
    <row r="15" s="2" customFormat="1" spans="1:4">
      <c r="A15" s="5">
        <v>42370</v>
      </c>
      <c r="B15" s="6">
        <v>13652</v>
      </c>
      <c r="C15" s="7"/>
      <c r="D15" s="7">
        <f t="shared" si="0"/>
        <v>13652</v>
      </c>
    </row>
    <row r="16" s="2" customFormat="1" spans="1:4">
      <c r="A16" s="5">
        <v>42401</v>
      </c>
      <c r="B16" s="6">
        <v>26898</v>
      </c>
      <c r="C16" s="7"/>
      <c r="D16" s="7">
        <f t="shared" si="0"/>
        <v>26898</v>
      </c>
    </row>
    <row r="17" s="2" customFormat="1" spans="1:4">
      <c r="A17" s="5">
        <v>42430</v>
      </c>
      <c r="B17" s="6">
        <f>928529-377993-13500</f>
        <v>537036</v>
      </c>
      <c r="C17" s="7">
        <f>377993+13500</f>
        <v>391493</v>
      </c>
      <c r="D17" s="7">
        <f t="shared" si="0"/>
        <v>928529</v>
      </c>
    </row>
    <row r="18" s="2" customFormat="1" spans="1:4">
      <c r="A18" s="5">
        <v>42461</v>
      </c>
      <c r="B18" s="6">
        <v>12256</v>
      </c>
      <c r="C18" s="7"/>
      <c r="D18" s="7">
        <f t="shared" si="0"/>
        <v>12256</v>
      </c>
    </row>
    <row r="19" s="2" customFormat="1" spans="1:4">
      <c r="A19" s="5">
        <v>42491</v>
      </c>
      <c r="B19" s="6">
        <v>10632</v>
      </c>
      <c r="C19" s="7"/>
      <c r="D19" s="7">
        <f t="shared" si="0"/>
        <v>10632</v>
      </c>
    </row>
    <row r="20" s="2" customFormat="1" spans="1:4">
      <c r="A20" s="5">
        <v>42522</v>
      </c>
      <c r="B20" s="6">
        <v>61841</v>
      </c>
      <c r="C20" s="7"/>
      <c r="D20" s="7">
        <f t="shared" si="0"/>
        <v>61841</v>
      </c>
    </row>
    <row r="21" s="2" customFormat="1" spans="1:4">
      <c r="A21" s="5">
        <v>42552</v>
      </c>
      <c r="B21" s="6">
        <v>41140</v>
      </c>
      <c r="C21" s="7"/>
      <c r="D21" s="7">
        <f t="shared" si="0"/>
        <v>41140</v>
      </c>
    </row>
    <row r="22" s="2" customFormat="1" spans="1:4">
      <c r="A22" s="5">
        <v>42583</v>
      </c>
      <c r="B22" s="6">
        <f>114894-112000-8000</f>
        <v>-5106</v>
      </c>
      <c r="C22" s="7">
        <f>112000+8000</f>
        <v>120000</v>
      </c>
      <c r="D22" s="7">
        <f t="shared" si="0"/>
        <v>114894</v>
      </c>
    </row>
    <row r="23" s="2" customFormat="1" spans="1:4">
      <c r="A23" s="5">
        <v>42614</v>
      </c>
      <c r="B23" s="6">
        <f>258869-214785-15343</f>
        <v>28741</v>
      </c>
      <c r="C23" s="7">
        <f>214785+15343</f>
        <v>230128</v>
      </c>
      <c r="D23" s="7">
        <f t="shared" si="0"/>
        <v>258869</v>
      </c>
    </row>
    <row r="24" s="2" customFormat="1" spans="1:4">
      <c r="A24" s="5">
        <v>42644</v>
      </c>
      <c r="B24" s="6">
        <f>31004-26222-1874</f>
        <v>2908</v>
      </c>
      <c r="C24" s="6">
        <f>26222+1874</f>
        <v>28096</v>
      </c>
      <c r="D24" s="7">
        <f t="shared" si="0"/>
        <v>31004</v>
      </c>
    </row>
    <row r="25" s="2" customFormat="1" spans="1:4">
      <c r="A25" s="5">
        <v>42675</v>
      </c>
      <c r="B25" s="6">
        <f>107990-77689-5554</f>
        <v>24747</v>
      </c>
      <c r="C25" s="6">
        <f>77689+5554</f>
        <v>83243</v>
      </c>
      <c r="D25" s="7">
        <f t="shared" si="0"/>
        <v>107990</v>
      </c>
    </row>
    <row r="26" s="2" customFormat="1" spans="1:4">
      <c r="A26" s="5">
        <v>42705</v>
      </c>
      <c r="B26" s="6">
        <f>109404-77742-5556</f>
        <v>26106</v>
      </c>
      <c r="C26" s="6">
        <f>77742+5556</f>
        <v>83298</v>
      </c>
      <c r="D26" s="7">
        <f t="shared" si="0"/>
        <v>109404</v>
      </c>
    </row>
    <row r="27" s="2" customFormat="1" spans="1:4">
      <c r="A27" s="5">
        <v>42736</v>
      </c>
      <c r="B27" s="6">
        <v>23612</v>
      </c>
      <c r="C27" s="7"/>
      <c r="D27" s="7">
        <f t="shared" si="0"/>
        <v>23612</v>
      </c>
    </row>
    <row r="28" s="2" customFormat="1" spans="1:4">
      <c r="A28" s="5">
        <v>42767</v>
      </c>
      <c r="B28" s="6">
        <v>36223</v>
      </c>
      <c r="C28" s="7"/>
      <c r="D28" s="7">
        <f t="shared" si="0"/>
        <v>36223</v>
      </c>
    </row>
    <row r="29" s="2" customFormat="1" spans="1:4">
      <c r="A29" s="5">
        <v>42795</v>
      </c>
      <c r="B29" s="6">
        <f>796880-196833-14058</f>
        <v>585989</v>
      </c>
      <c r="C29" s="7">
        <f>196833+14058</f>
        <v>210891</v>
      </c>
      <c r="D29" s="7">
        <f t="shared" si="0"/>
        <v>796880</v>
      </c>
    </row>
    <row r="30" s="2" customFormat="1" spans="1:4">
      <c r="A30" s="5">
        <v>42826</v>
      </c>
      <c r="B30" s="6">
        <v>42788</v>
      </c>
      <c r="C30" s="7"/>
      <c r="D30" s="7">
        <f t="shared" si="0"/>
        <v>42788</v>
      </c>
    </row>
    <row r="31" s="2" customFormat="1" spans="1:4">
      <c r="A31" s="5">
        <v>42856</v>
      </c>
      <c r="B31" s="6">
        <v>26185</v>
      </c>
      <c r="C31" s="7"/>
      <c r="D31" s="7">
        <f t="shared" si="0"/>
        <v>26185</v>
      </c>
    </row>
    <row r="32" s="2" customFormat="1" spans="1:4">
      <c r="A32" s="5">
        <v>42887</v>
      </c>
      <c r="B32" s="8">
        <f>230593-201432-14400</f>
        <v>14761</v>
      </c>
      <c r="C32" s="7">
        <f>201432+14400</f>
        <v>215832</v>
      </c>
      <c r="D32" s="7">
        <f t="shared" si="0"/>
        <v>230593</v>
      </c>
    </row>
    <row r="33" s="2" customFormat="1" spans="1:4">
      <c r="A33" s="2" t="s">
        <v>9</v>
      </c>
      <c r="B33" s="6">
        <f>SUM(B6:B32)</f>
        <v>1688420</v>
      </c>
      <c r="C33" s="7">
        <f>SUM(C6:C32)</f>
        <v>1362981</v>
      </c>
      <c r="D33" s="7">
        <f t="shared" si="0"/>
        <v>3051401</v>
      </c>
    </row>
  </sheetData>
  <mergeCells count="3">
    <mergeCell ref="C4:D4"/>
    <mergeCell ref="A4:A5"/>
    <mergeCell ref="B4:B5"/>
  </mergeCells>
  <printOptions gridLines="1"/>
  <pageMargins left="0.751388888888889" right="0.751388888888889" top="1" bottom="1" header="0.5" footer="0.5"/>
  <pageSetup paperSize="9" orientation="portrait" horizontalDpi="600"/>
  <headerFooter>
    <oddHeader>&amp;C&amp;F
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CENVAT Credit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Jagadish</dc:creator>
  <cp:lastModifiedBy>lateef</cp:lastModifiedBy>
  <dcterms:created xsi:type="dcterms:W3CDTF">2020-12-30T13:17:00Z</dcterms:created>
  <dcterms:modified xsi:type="dcterms:W3CDTF">2021-01-02T07:12:54Z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1033-11.2.0.9906</vt:lpwstr>
  </property>
</Properties>
</file>