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tabRatio="1000" firstSheet="1" activeTab="1"/>
  </bookViews>
  <sheets>
    <sheet name="List of documents" sheetId="12" state="hidden" r:id="rId1"/>
    <sheet name="Loan details" sheetId="3" r:id="rId2"/>
  </sheets>
  <calcPr calcId="144525"/>
</workbook>
</file>

<file path=xl/sharedStrings.xml><?xml version="1.0" encoding="utf-8"?>
<sst xmlns="http://schemas.openxmlformats.org/spreadsheetml/2006/main" count="153" uniqueCount="92">
  <si>
    <t>Name of firm/company:</t>
  </si>
  <si>
    <t>Modi Realty Genome Valley LLP</t>
  </si>
  <si>
    <t>Prepared by:</t>
  </si>
  <si>
    <t>V.Swathi</t>
  </si>
  <si>
    <t>Name of project:</t>
  </si>
  <si>
    <t>Bloomdale Residency At Genome Valley</t>
  </si>
  <si>
    <t>Date:</t>
  </si>
  <si>
    <t>Details od documents.</t>
  </si>
  <si>
    <t>Details for period:</t>
  </si>
  <si>
    <t>Sl. No.</t>
  </si>
  <si>
    <t>Description</t>
  </si>
  <si>
    <t>Details / Remarks.</t>
  </si>
  <si>
    <t>Document available</t>
  </si>
  <si>
    <t>Scan ID</t>
  </si>
  <si>
    <t>Trial Balance - upto last end of last qtr.</t>
  </si>
  <si>
    <t>Yes</t>
  </si>
  <si>
    <t>P &amp; L Account  - upto last qtr.</t>
  </si>
  <si>
    <t>yes</t>
  </si>
  <si>
    <t>Bank statements - last 12 months</t>
  </si>
  <si>
    <t>yes bank &amp; Kotak Bank</t>
  </si>
  <si>
    <t>32453, 32457</t>
  </si>
  <si>
    <t>32454, 32458</t>
  </si>
  <si>
    <t>32455, 32459</t>
  </si>
  <si>
    <t>32456, 32460</t>
  </si>
  <si>
    <t>IT return FY 18-19</t>
  </si>
  <si>
    <t>IT return FY 17-18</t>
  </si>
  <si>
    <t>IT return FY 16-17</t>
  </si>
  <si>
    <t>No</t>
  </si>
  <si>
    <t>Building permit</t>
  </si>
  <si>
    <t>Basic title document i.e. JDA or sale deed.</t>
  </si>
  <si>
    <t>Title / Link documents - full set</t>
  </si>
  <si>
    <t>Draft AOS / Booking form/ AOC/ Sale Deed</t>
  </si>
  <si>
    <t>Firm/Company - registration certificate</t>
  </si>
  <si>
    <t>Firm/Company - partners/shareholding details - CA/CS certified</t>
  </si>
  <si>
    <t>Firm/Company - Deeds / MOA/ AOA</t>
  </si>
  <si>
    <t>YES</t>
  </si>
  <si>
    <t>RERA certificate</t>
  </si>
  <si>
    <t>CA progress report for current &amp; last qtr.</t>
  </si>
  <si>
    <t>Engg. progress report for current &amp; last qtr.</t>
  </si>
  <si>
    <t>Other report for current &amp; last qtr.</t>
  </si>
  <si>
    <t>GST / VAT / Service tax registration</t>
  </si>
  <si>
    <t>PAN card + TAN Letter</t>
  </si>
  <si>
    <t>PAN Card</t>
  </si>
  <si>
    <t>Proof of address</t>
  </si>
  <si>
    <t>Directors DIN</t>
  </si>
  <si>
    <t>Bank a/c. details</t>
  </si>
  <si>
    <t>Director / Partner 1 -KYC - PAN, AADHAR, 6 m bank statement</t>
  </si>
  <si>
    <t>Director / Partner 2 -KYC - PAN, AADHAR, 6 m bank statement</t>
  </si>
  <si>
    <t>Director / Partner 3 -KYC - PAN, AADHAR, 6 m bank statement</t>
  </si>
  <si>
    <t>Director / Partner 4 -KYC - PAN, AADHAR, 6 m bank statement</t>
  </si>
  <si>
    <t>Company profile</t>
  </si>
  <si>
    <t>Project write-up</t>
  </si>
  <si>
    <t>Project Brochure</t>
  </si>
  <si>
    <t>Latest PPT</t>
  </si>
  <si>
    <t>Latest EC ( prab)</t>
  </si>
  <si>
    <t>upto 31-12-19</t>
  </si>
  <si>
    <t>Director / Partner -Net worth certificate</t>
  </si>
  <si>
    <t>Director / Partner -Bio-data</t>
  </si>
  <si>
    <t>Secured loan - loan offer letter, latest loan repayment statement</t>
  </si>
  <si>
    <t>Statement of Secured Loan Statement</t>
  </si>
  <si>
    <t>Prepared by: M Jayaprakash</t>
  </si>
  <si>
    <t>Period: Upto 31st January 2021</t>
  </si>
  <si>
    <t>01.02.2021</t>
  </si>
  <si>
    <t>Firm / Company / Individual</t>
  </si>
  <si>
    <t>Loan type</t>
  </si>
  <si>
    <t>Name of lender</t>
  </si>
  <si>
    <t>Total loan amount in Rs.</t>
  </si>
  <si>
    <t>Principal repaid upto last qtr. in Rs.</t>
  </si>
  <si>
    <t>Principal repaid in this qtr. In Rs.</t>
  </si>
  <si>
    <t>Balance loan upto end of this qtr. in Rs.</t>
  </si>
  <si>
    <t>Loan start date</t>
  </si>
  <si>
    <t>Loan end date</t>
  </si>
  <si>
    <t>EMI or principal repayment per month in Rs.</t>
  </si>
  <si>
    <t>SDNMK Realty Pvt Ltd</t>
  </si>
  <si>
    <t>LRD</t>
  </si>
  <si>
    <t>Kotak Mahinda Bank Ltd</t>
  </si>
  <si>
    <t>JMKGEC Realtors Pvt Ltd</t>
  </si>
  <si>
    <t>DOD</t>
  </si>
  <si>
    <t>SJK / RJK</t>
  </si>
  <si>
    <t>Modi Properties Pvt Ltd (Mayflower Platinum)</t>
  </si>
  <si>
    <t>Project Loan</t>
  </si>
  <si>
    <t>TATA Capital Ltd</t>
  </si>
  <si>
    <t>Modi Realty Mallapur LLP</t>
  </si>
  <si>
    <t>Villa Orchids LLP</t>
  </si>
  <si>
    <t>Auto Loan</t>
  </si>
  <si>
    <t>HDFC Bank Ltd</t>
  </si>
  <si>
    <t>Modii Properties Pvt Ltd.</t>
  </si>
  <si>
    <t>Covide-19</t>
  </si>
  <si>
    <t>Mehta &amp; Modi Realty Kowkur LLP</t>
  </si>
  <si>
    <t>Bajaj Finserve Ltd</t>
  </si>
  <si>
    <t>Summit Sales LLP</t>
  </si>
  <si>
    <t>Bajaj Housing Finace Ltd</t>
  </si>
</sst>
</file>

<file path=xl/styles.xml><?xml version="1.0" encoding="utf-8"?>
<styleSheet xmlns="http://schemas.openxmlformats.org/spreadsheetml/2006/main">
  <numFmts count="8">
    <numFmt numFmtId="176" formatCode="_(* #,##0_);_(* \(#,##0\);_(* &quot;-&quot;_);_(@_)"/>
    <numFmt numFmtId="177" formatCode="_ * #,##0_ ;_ * \-#,##0_ ;_ * &quot;-&quot;??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[$-409]d/mmm/yy;@"/>
    <numFmt numFmtId="182" formatCode="dd/mm/yyyy"/>
    <numFmt numFmtId="183" formatCode="0_);[Red]\(0\)"/>
  </numFmts>
  <fonts count="21">
    <font>
      <sz val="11"/>
      <color theme="1"/>
      <name val="Calibri"/>
      <charset val="0"/>
      <scheme val="minor"/>
    </font>
    <font>
      <sz val="10"/>
      <color theme="1"/>
      <name val="Times New Roman"/>
      <charset val="0"/>
    </font>
    <font>
      <sz val="9"/>
      <color theme="1"/>
      <name val="Times New Roman"/>
      <charset val="0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 Light"/>
      <charset val="0"/>
      <scheme val="maj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0" fillId="11" borderId="0" applyNumberFormat="0" applyBorder="0" applyAlignment="0" applyProtection="0"/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4" borderId="3" applyNumberFormat="0" applyAlignment="0" applyProtection="0"/>
    <xf numFmtId="0" fontId="14" fillId="0" borderId="7" applyNumberFormat="0" applyFill="0" applyAlignment="0" applyProtection="0"/>
    <xf numFmtId="0" fontId="0" fillId="12" borderId="6" applyNumberFormat="0" applyFont="0" applyAlignment="0" applyProtection="0"/>
    <xf numFmtId="0" fontId="0" fillId="17" borderId="0" applyNumberFormat="0" applyBorder="0" applyAlignment="0" applyProtection="0"/>
    <xf numFmtId="0" fontId="5" fillId="0" borderId="0" applyNumberFormat="0" applyFill="0" applyBorder="0" applyAlignment="0" applyProtection="0"/>
    <xf numFmtId="0" fontId="0" fillId="10" borderId="0" applyNumberFormat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15" fillId="20" borderId="4" applyNumberFormat="0" applyAlignment="0" applyProtection="0"/>
    <xf numFmtId="0" fontId="3" fillId="22" borderId="0" applyNumberFormat="0" applyBorder="0" applyAlignment="0" applyProtection="0"/>
    <xf numFmtId="0" fontId="17" fillId="23" borderId="0" applyNumberFormat="0" applyBorder="0" applyAlignment="0" applyProtection="0"/>
    <xf numFmtId="0" fontId="10" fillId="7" borderId="5" applyNumberFormat="0" applyAlignment="0" applyProtection="0"/>
    <xf numFmtId="0" fontId="0" fillId="8" borderId="0" applyNumberFormat="0" applyBorder="0" applyAlignment="0" applyProtection="0"/>
    <xf numFmtId="0" fontId="8" fillId="7" borderId="4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7" fillId="6" borderId="0" applyNumberFormat="0" applyBorder="0" applyAlignment="0" applyProtection="0"/>
    <xf numFmtId="0" fontId="20" fillId="27" borderId="0" applyNumberFormat="0" applyBorder="0" applyAlignment="0" applyProtection="0"/>
    <xf numFmtId="0" fontId="3" fillId="29" borderId="0" applyNumberFormat="0" applyBorder="0" applyAlignment="0" applyProtection="0"/>
    <xf numFmtId="0" fontId="0" fillId="19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0" fillId="3" borderId="0" applyNumberFormat="0" applyBorder="0" applyAlignment="0" applyProtection="0"/>
    <xf numFmtId="0" fontId="0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" borderId="0" applyNumberFormat="0" applyBorder="0" applyAlignment="0" applyProtection="0"/>
    <xf numFmtId="0" fontId="0" fillId="30" borderId="0" applyNumberFormat="0" applyBorder="0" applyAlignment="0" applyProtection="0"/>
    <xf numFmtId="0" fontId="3" fillId="15" borderId="0" applyNumberFormat="0" applyBorder="0" applyAlignment="0" applyProtection="0"/>
    <xf numFmtId="0" fontId="0" fillId="32" borderId="0" applyNumberFormat="0" applyBorder="0" applyAlignment="0" applyProtection="0"/>
    <xf numFmtId="0" fontId="0" fillId="9" borderId="0" applyNumberFormat="0" applyBorder="0" applyAlignment="0" applyProtection="0"/>
    <xf numFmtId="0" fontId="3" fillId="18" borderId="0" applyNumberFormat="0" applyBorder="0" applyAlignment="0" applyProtection="0"/>
    <xf numFmtId="0" fontId="0" fillId="31" borderId="0" applyNumberFormat="0" applyBorder="0" applyAlignment="0" applyProtection="0"/>
    <xf numFmtId="0" fontId="3" fillId="25" borderId="0" applyNumberFormat="0" applyBorder="0" applyAlignment="0" applyProtection="0"/>
    <xf numFmtId="0" fontId="3" fillId="21" borderId="0" applyNumberFormat="0" applyBorder="0" applyAlignment="0" applyProtection="0"/>
    <xf numFmtId="0" fontId="0" fillId="14" borderId="0" applyNumberFormat="0" applyBorder="0" applyAlignment="0" applyProtection="0"/>
    <xf numFmtId="0" fontId="3" fillId="24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2" applyFont="1" applyAlignment="1">
      <alignment vertical="center"/>
    </xf>
    <xf numFmtId="177" fontId="1" fillId="0" borderId="0" xfId="2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1" fillId="0" borderId="0" xfId="2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1" xfId="2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77" fontId="1" fillId="0" borderId="0" xfId="2" applyNumberFormat="1" applyFont="1" applyBorder="1" applyAlignment="1">
      <alignment vertical="center"/>
    </xf>
    <xf numFmtId="177" fontId="1" fillId="0" borderId="0" xfId="2" applyNumberFormat="1" applyFont="1" applyAlignment="1">
      <alignment horizontal="center" vertical="center" wrapText="1"/>
    </xf>
    <xf numFmtId="181" fontId="1" fillId="0" borderId="0" xfId="0" applyNumberFormat="1" applyFont="1" applyBorder="1" applyAlignment="1">
      <alignment vertical="center"/>
    </xf>
    <xf numFmtId="181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178" fontId="1" fillId="0" borderId="0" xfId="2" applyFont="1"/>
    <xf numFmtId="181" fontId="1" fillId="0" borderId="0" xfId="0" applyNumberFormat="1" applyFont="1"/>
    <xf numFmtId="182" fontId="1" fillId="0" borderId="0" xfId="0" applyNumberFormat="1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178" fontId="1" fillId="0" borderId="1" xfId="2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2" applyNumberFormat="1" applyFont="1"/>
    <xf numFmtId="183" fontId="1" fillId="0" borderId="0" xfId="2" applyNumberFormat="1" applyFont="1"/>
    <xf numFmtId="178" fontId="1" fillId="0" borderId="0" xfId="2" applyFont="1" applyAlignment="1">
      <alignment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zoomScale="110" zoomScaleNormal="110" workbookViewId="0">
      <selection activeCell="D7" sqref="D7"/>
    </sheetView>
  </sheetViews>
  <sheetFormatPr defaultColWidth="9.1047619047619" defaultRowHeight="15"/>
  <cols>
    <col min="1" max="1" width="5.1047619047619" style="22" customWidth="1"/>
    <col min="2" max="2" width="50.8857142857143" style="23" customWidth="1"/>
    <col min="3" max="3" width="22.9809523809524" style="23" customWidth="1"/>
    <col min="4" max="4" width="10.4380952380952" style="23"/>
    <col min="5" max="9" width="14" style="24" customWidth="1"/>
    <col min="10" max="256" width="9.1047619047619" style="23"/>
  </cols>
  <sheetData>
    <row r="1" spans="1:7">
      <c r="A1" s="22" t="s">
        <v>0</v>
      </c>
      <c r="C1" s="23" t="s">
        <v>1</v>
      </c>
      <c r="E1" s="22" t="s">
        <v>2</v>
      </c>
      <c r="F1" s="23"/>
      <c r="G1" s="23" t="s">
        <v>3</v>
      </c>
    </row>
    <row r="2" spans="1:7">
      <c r="A2" s="22" t="s">
        <v>4</v>
      </c>
      <c r="C2" s="23" t="s">
        <v>5</v>
      </c>
      <c r="E2" s="22" t="s">
        <v>6</v>
      </c>
      <c r="F2" s="23"/>
      <c r="G2" s="25">
        <v>43556</v>
      </c>
    </row>
    <row r="3" spans="1:7">
      <c r="A3" s="22" t="s">
        <v>7</v>
      </c>
      <c r="E3" s="22" t="s">
        <v>8</v>
      </c>
      <c r="F3" s="23"/>
      <c r="G3" s="26">
        <v>43921</v>
      </c>
    </row>
    <row r="5" s="21" customFormat="1" ht="25.5" spans="1:9">
      <c r="A5" s="27" t="s">
        <v>9</v>
      </c>
      <c r="B5" s="28" t="s">
        <v>10</v>
      </c>
      <c r="C5" s="28" t="s">
        <v>11</v>
      </c>
      <c r="D5" s="28" t="s">
        <v>12</v>
      </c>
      <c r="E5" s="29" t="s">
        <v>13</v>
      </c>
      <c r="F5" s="29" t="s">
        <v>13</v>
      </c>
      <c r="G5" s="29" t="s">
        <v>13</v>
      </c>
      <c r="H5" s="29" t="s">
        <v>13</v>
      </c>
      <c r="I5" s="33"/>
    </row>
    <row r="6" spans="1:8">
      <c r="A6" s="30">
        <v>1</v>
      </c>
      <c r="B6" s="23" t="s">
        <v>14</v>
      </c>
      <c r="D6" s="4" t="s">
        <v>15</v>
      </c>
      <c r="E6" s="31">
        <v>32577</v>
      </c>
      <c r="F6" s="31">
        <v>32565</v>
      </c>
      <c r="G6" s="23">
        <v>32570</v>
      </c>
      <c r="H6" s="31">
        <v>32575</v>
      </c>
    </row>
    <row r="7" spans="1:8">
      <c r="A7" s="30">
        <v>2</v>
      </c>
      <c r="B7" s="23" t="s">
        <v>16</v>
      </c>
      <c r="D7" s="4" t="s">
        <v>17</v>
      </c>
      <c r="E7" s="31">
        <v>32547</v>
      </c>
      <c r="F7" s="31">
        <v>32553</v>
      </c>
      <c r="G7" s="23">
        <v>32556</v>
      </c>
      <c r="H7" s="31">
        <v>32559</v>
      </c>
    </row>
    <row r="8" spans="1:8">
      <c r="A8" s="30">
        <v>3</v>
      </c>
      <c r="B8" s="23" t="s">
        <v>18</v>
      </c>
      <c r="C8" s="23" t="s">
        <v>19</v>
      </c>
      <c r="D8" s="4" t="s">
        <v>15</v>
      </c>
      <c r="E8" s="24" t="s">
        <v>20</v>
      </c>
      <c r="F8" s="24" t="s">
        <v>21</v>
      </c>
      <c r="G8" s="23" t="s">
        <v>22</v>
      </c>
      <c r="H8" s="24" t="s">
        <v>23</v>
      </c>
    </row>
    <row r="9" spans="1:7">
      <c r="A9" s="30">
        <v>4</v>
      </c>
      <c r="B9" s="23" t="s">
        <v>24</v>
      </c>
      <c r="D9" s="4" t="s">
        <v>15</v>
      </c>
      <c r="E9" s="31">
        <v>32463</v>
      </c>
      <c r="G9" s="23"/>
    </row>
    <row r="10" spans="1:7">
      <c r="A10" s="30">
        <v>5</v>
      </c>
      <c r="B10" s="23" t="s">
        <v>25</v>
      </c>
      <c r="D10" s="4" t="s">
        <v>15</v>
      </c>
      <c r="E10" s="31">
        <v>32462</v>
      </c>
      <c r="G10" s="23"/>
    </row>
    <row r="11" spans="1:7">
      <c r="A11" s="30">
        <v>6</v>
      </c>
      <c r="B11" s="23" t="s">
        <v>26</v>
      </c>
      <c r="D11" s="4" t="s">
        <v>27</v>
      </c>
      <c r="G11" s="23"/>
    </row>
    <row r="12" spans="1:7">
      <c r="A12" s="30">
        <v>7</v>
      </c>
      <c r="B12" s="23" t="s">
        <v>28</v>
      </c>
      <c r="D12" s="4" t="s">
        <v>15</v>
      </c>
      <c r="E12" s="31">
        <v>22441</v>
      </c>
      <c r="G12" s="23"/>
    </row>
    <row r="13" spans="1:8">
      <c r="A13" s="30">
        <v>8</v>
      </c>
      <c r="B13" s="23" t="s">
        <v>29</v>
      </c>
      <c r="D13" s="4" t="s">
        <v>15</v>
      </c>
      <c r="E13" s="32">
        <v>14185</v>
      </c>
      <c r="F13" s="32">
        <v>14186</v>
      </c>
      <c r="G13" s="23">
        <v>14187</v>
      </c>
      <c r="H13" s="32">
        <v>14184</v>
      </c>
    </row>
    <row r="14" spans="1:7">
      <c r="A14" s="30">
        <v>9</v>
      </c>
      <c r="B14" s="23" t="s">
        <v>30</v>
      </c>
      <c r="D14" s="4" t="s">
        <v>27</v>
      </c>
      <c r="G14" s="23"/>
    </row>
    <row r="15" spans="1:7">
      <c r="A15" s="30">
        <v>10</v>
      </c>
      <c r="B15" s="23" t="s">
        <v>31</v>
      </c>
      <c r="D15" s="4" t="s">
        <v>17</v>
      </c>
      <c r="E15" s="32">
        <v>13533</v>
      </c>
      <c r="G15" s="23"/>
    </row>
    <row r="16" spans="1:7">
      <c r="A16" s="30">
        <v>11</v>
      </c>
      <c r="B16" s="23" t="s">
        <v>32</v>
      </c>
      <c r="D16" s="4" t="s">
        <v>17</v>
      </c>
      <c r="E16" s="31">
        <v>32501</v>
      </c>
      <c r="G16" s="23"/>
    </row>
    <row r="17" spans="1:7">
      <c r="A17" s="30">
        <v>12</v>
      </c>
      <c r="B17" s="23" t="s">
        <v>33</v>
      </c>
      <c r="D17" s="4" t="s">
        <v>15</v>
      </c>
      <c r="E17" s="32">
        <v>36453</v>
      </c>
      <c r="G17" s="23"/>
    </row>
    <row r="18" spans="1:7">
      <c r="A18" s="30">
        <v>13</v>
      </c>
      <c r="B18" s="23" t="s">
        <v>34</v>
      </c>
      <c r="D18" s="4" t="s">
        <v>35</v>
      </c>
      <c r="E18" s="32">
        <v>34617</v>
      </c>
      <c r="G18" s="23"/>
    </row>
    <row r="19" spans="1:7">
      <c r="A19" s="30">
        <v>14</v>
      </c>
      <c r="B19" s="23" t="s">
        <v>36</v>
      </c>
      <c r="D19" s="4" t="s">
        <v>15</v>
      </c>
      <c r="E19" s="31">
        <v>32461</v>
      </c>
      <c r="G19" s="23"/>
    </row>
    <row r="20" spans="1:7">
      <c r="A20" s="30">
        <v>15</v>
      </c>
      <c r="B20" s="23" t="s">
        <v>37</v>
      </c>
      <c r="D20" s="4" t="s">
        <v>27</v>
      </c>
      <c r="G20" s="23"/>
    </row>
    <row r="21" spans="1:7">
      <c r="A21" s="30">
        <v>17</v>
      </c>
      <c r="B21" s="23" t="s">
        <v>38</v>
      </c>
      <c r="D21" s="4" t="s">
        <v>27</v>
      </c>
      <c r="G21" s="23"/>
    </row>
    <row r="22" spans="1:7">
      <c r="A22" s="30">
        <v>19</v>
      </c>
      <c r="B22" s="23" t="s">
        <v>39</v>
      </c>
      <c r="D22" s="4" t="s">
        <v>27</v>
      </c>
      <c r="G22" s="23"/>
    </row>
    <row r="23" spans="1:7">
      <c r="A23" s="30">
        <v>21</v>
      </c>
      <c r="B23" s="23" t="s">
        <v>40</v>
      </c>
      <c r="D23" s="4" t="s">
        <v>17</v>
      </c>
      <c r="E23" s="31">
        <v>34100</v>
      </c>
      <c r="G23" s="23"/>
    </row>
    <row r="24" spans="1:7">
      <c r="A24" s="30">
        <v>22</v>
      </c>
      <c r="B24" s="23" t="s">
        <v>41</v>
      </c>
      <c r="C24" s="23" t="s">
        <v>42</v>
      </c>
      <c r="D24" s="4" t="s">
        <v>15</v>
      </c>
      <c r="E24" s="31">
        <v>32464</v>
      </c>
      <c r="G24" s="23"/>
    </row>
    <row r="25" spans="1:7">
      <c r="A25" s="30">
        <v>24</v>
      </c>
      <c r="B25" s="23" t="s">
        <v>43</v>
      </c>
      <c r="D25" s="4" t="s">
        <v>15</v>
      </c>
      <c r="G25" s="23"/>
    </row>
    <row r="26" spans="1:7">
      <c r="A26" s="30">
        <v>25</v>
      </c>
      <c r="B26" s="23" t="s">
        <v>44</v>
      </c>
      <c r="D26" s="4" t="s">
        <v>27</v>
      </c>
      <c r="E26" s="31">
        <v>33109</v>
      </c>
      <c r="G26" s="23"/>
    </row>
    <row r="27" spans="1:7">
      <c r="A27" s="30">
        <v>26</v>
      </c>
      <c r="B27" s="23" t="s">
        <v>45</v>
      </c>
      <c r="D27" s="4" t="s">
        <v>15</v>
      </c>
      <c r="G27" s="23"/>
    </row>
    <row r="28" spans="1:7">
      <c r="A28" s="30">
        <v>27</v>
      </c>
      <c r="B28" s="23" t="s">
        <v>46</v>
      </c>
      <c r="D28" s="4" t="s">
        <v>27</v>
      </c>
      <c r="G28" s="23"/>
    </row>
    <row r="29" spans="1:7">
      <c r="A29" s="30">
        <v>28</v>
      </c>
      <c r="B29" s="23" t="s">
        <v>47</v>
      </c>
      <c r="D29" s="4" t="s">
        <v>27</v>
      </c>
      <c r="G29" s="23"/>
    </row>
    <row r="30" spans="1:4">
      <c r="A30" s="30">
        <v>29</v>
      </c>
      <c r="B30" s="23" t="s">
        <v>48</v>
      </c>
      <c r="D30" s="4" t="s">
        <v>27</v>
      </c>
    </row>
    <row r="31" spans="1:4">
      <c r="A31" s="30">
        <v>30</v>
      </c>
      <c r="B31" s="23" t="s">
        <v>49</v>
      </c>
      <c r="D31" s="4" t="s">
        <v>27</v>
      </c>
    </row>
    <row r="32" spans="1:5">
      <c r="A32" s="30">
        <v>31</v>
      </c>
      <c r="B32" s="23" t="s">
        <v>50</v>
      </c>
      <c r="D32" s="4" t="s">
        <v>15</v>
      </c>
      <c r="E32" s="31">
        <v>34211</v>
      </c>
    </row>
    <row r="33" spans="1:4">
      <c r="A33" s="30">
        <v>32</v>
      </c>
      <c r="B33" s="23" t="s">
        <v>51</v>
      </c>
      <c r="D33" s="4" t="s">
        <v>27</v>
      </c>
    </row>
    <row r="34" spans="1:4">
      <c r="A34" s="30">
        <v>33</v>
      </c>
      <c r="B34" s="23" t="s">
        <v>52</v>
      </c>
      <c r="D34" s="4" t="s">
        <v>27</v>
      </c>
    </row>
    <row r="35" spans="1:5">
      <c r="A35" s="30">
        <v>34</v>
      </c>
      <c r="B35" s="23" t="s">
        <v>53</v>
      </c>
      <c r="D35" s="4" t="s">
        <v>17</v>
      </c>
      <c r="E35" s="32">
        <v>36412</v>
      </c>
    </row>
    <row r="36" spans="1:4">
      <c r="A36" s="30">
        <v>35</v>
      </c>
      <c r="B36" s="23" t="s">
        <v>54</v>
      </c>
      <c r="C36" s="23" t="s">
        <v>55</v>
      </c>
      <c r="D36" s="4" t="s">
        <v>15</v>
      </c>
    </row>
    <row r="37" spans="1:4">
      <c r="A37" s="30">
        <v>36</v>
      </c>
      <c r="B37" s="23" t="s">
        <v>56</v>
      </c>
      <c r="D37" s="4" t="s">
        <v>27</v>
      </c>
    </row>
    <row r="38" spans="1:4">
      <c r="A38" s="30">
        <v>37</v>
      </c>
      <c r="B38" s="23" t="s">
        <v>57</v>
      </c>
      <c r="D38" s="4" t="s">
        <v>17</v>
      </c>
    </row>
    <row r="39" spans="1:4">
      <c r="A39" s="30">
        <v>38</v>
      </c>
      <c r="B39" s="23" t="s">
        <v>58</v>
      </c>
      <c r="D39" s="4" t="s">
        <v>17</v>
      </c>
    </row>
    <row r="40" spans="1:1">
      <c r="A40" s="30"/>
    </row>
  </sheetData>
  <printOptions gridLines="1"/>
  <pageMargins left="0.7" right="0.7" top="0.75" bottom="0.75" header="0.3" footer="0.3"/>
  <pageSetup paperSize="9" scale="83" orientation="landscape" horizontalDpi="600" verticalDpi="600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tabSelected="1" workbookViewId="0">
      <selection activeCell="G13" sqref="G13"/>
    </sheetView>
  </sheetViews>
  <sheetFormatPr defaultColWidth="9.1047619047619" defaultRowHeight="15"/>
  <cols>
    <col min="1" max="1" width="4.14285714285714" style="3" customWidth="1"/>
    <col min="2" max="2" width="28" style="3" customWidth="1"/>
    <col min="3" max="3" width="11.2857142857143" style="4" customWidth="1"/>
    <col min="4" max="4" width="22" style="3" customWidth="1"/>
    <col min="5" max="5" width="11.5714285714286" style="5" customWidth="1"/>
    <col min="6" max="8" width="12.8571428571429" style="5" customWidth="1"/>
    <col min="9" max="9" width="9.28571428571429" style="3" customWidth="1"/>
    <col min="10" max="10" width="8.14285714285714" style="3" customWidth="1"/>
    <col min="11" max="11" width="13.4285714285714" style="6" customWidth="1"/>
    <col min="12" max="12" width="11.7809523809524" style="6" customWidth="1"/>
    <col min="13" max="257" width="9.1047619047619" style="3"/>
    <col min="258" max="16384" width="9.1047619047619" style="7"/>
  </cols>
  <sheetData>
    <row r="1" s="1" customFormat="1" ht="12.75" spans="1:12">
      <c r="A1" s="1" t="s">
        <v>59</v>
      </c>
      <c r="C1" s="8"/>
      <c r="D1" s="3"/>
      <c r="K1" s="16" t="s">
        <v>60</v>
      </c>
      <c r="L1" s="17"/>
    </row>
    <row r="2" s="1" customFormat="1" ht="12.75" spans="1:12">
      <c r="A2" s="1" t="s">
        <v>61</v>
      </c>
      <c r="C2" s="9"/>
      <c r="D2" s="10"/>
      <c r="J2" s="1" t="s">
        <v>6</v>
      </c>
      <c r="K2" s="16" t="s">
        <v>62</v>
      </c>
      <c r="L2" s="17"/>
    </row>
    <row r="3" s="2" customFormat="1" ht="38.25" spans="1:257">
      <c r="A3" s="11" t="s">
        <v>9</v>
      </c>
      <c r="B3" s="11" t="s">
        <v>63</v>
      </c>
      <c r="C3" s="11" t="s">
        <v>64</v>
      </c>
      <c r="D3" s="11" t="s">
        <v>65</v>
      </c>
      <c r="E3" s="12" t="s">
        <v>66</v>
      </c>
      <c r="F3" s="12" t="s">
        <v>67</v>
      </c>
      <c r="G3" s="12" t="s">
        <v>68</v>
      </c>
      <c r="H3" s="12" t="s">
        <v>69</v>
      </c>
      <c r="I3" s="11" t="s">
        <v>70</v>
      </c>
      <c r="J3" s="11" t="s">
        <v>71</v>
      </c>
      <c r="K3" s="12" t="s">
        <v>72</v>
      </c>
      <c r="L3" s="1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spans="1:11">
      <c r="A4" s="3">
        <v>1</v>
      </c>
      <c r="B4" s="3" t="s">
        <v>73</v>
      </c>
      <c r="C4" s="4" t="s">
        <v>74</v>
      </c>
      <c r="D4" s="3" t="s">
        <v>75</v>
      </c>
      <c r="E4" s="6">
        <v>65000000</v>
      </c>
      <c r="F4" s="6">
        <f>7463556-383821-386828-389858-395990-392912-383821-386828-389858</f>
        <v>4353640</v>
      </c>
      <c r="G4" s="6">
        <f>383821+386828+389858</f>
        <v>1160507</v>
      </c>
      <c r="H4" s="6">
        <f t="shared" ref="H4:H18" si="0">E4-F4-G4</f>
        <v>59485853</v>
      </c>
      <c r="I4" s="19">
        <v>43409</v>
      </c>
      <c r="J4" s="20"/>
      <c r="K4" s="6">
        <v>838530</v>
      </c>
    </row>
    <row r="5" spans="1:11">
      <c r="A5" s="3">
        <f t="shared" ref="A5:A11" si="1">A4+1</f>
        <v>2</v>
      </c>
      <c r="B5" s="3" t="s">
        <v>76</v>
      </c>
      <c r="C5" s="4" t="s">
        <v>74</v>
      </c>
      <c r="D5" s="3" t="s">
        <v>75</v>
      </c>
      <c r="E5" s="6">
        <f t="shared" ref="E5:K5" si="2">E4</f>
        <v>65000000</v>
      </c>
      <c r="F5" s="6">
        <f t="shared" si="2"/>
        <v>4353640</v>
      </c>
      <c r="G5" s="6">
        <f t="shared" si="2"/>
        <v>1160507</v>
      </c>
      <c r="H5" s="6">
        <f t="shared" si="0"/>
        <v>59485853</v>
      </c>
      <c r="I5" s="19">
        <v>43409</v>
      </c>
      <c r="J5" s="20"/>
      <c r="K5" s="6">
        <f t="shared" si="2"/>
        <v>838530</v>
      </c>
    </row>
    <row r="6" spans="1:11">
      <c r="A6" s="3">
        <f t="shared" si="1"/>
        <v>3</v>
      </c>
      <c r="B6" s="3" t="s">
        <v>73</v>
      </c>
      <c r="C6" s="4" t="s">
        <v>77</v>
      </c>
      <c r="D6" s="3" t="s">
        <v>75</v>
      </c>
      <c r="E6" s="6">
        <v>7500000</v>
      </c>
      <c r="F6" s="6">
        <v>0</v>
      </c>
      <c r="G6" s="6">
        <v>0</v>
      </c>
      <c r="H6" s="6">
        <f t="shared" si="0"/>
        <v>7500000</v>
      </c>
      <c r="I6" s="19">
        <v>43409</v>
      </c>
      <c r="J6" s="20"/>
      <c r="K6" s="6">
        <v>0</v>
      </c>
    </row>
    <row r="7" spans="1:11">
      <c r="A7" s="3">
        <f t="shared" si="1"/>
        <v>4</v>
      </c>
      <c r="B7" s="3" t="s">
        <v>76</v>
      </c>
      <c r="C7" s="4" t="s">
        <v>77</v>
      </c>
      <c r="D7" s="3" t="s">
        <v>75</v>
      </c>
      <c r="E7" s="6">
        <f>E6</f>
        <v>7500000</v>
      </c>
      <c r="F7" s="6">
        <v>0</v>
      </c>
      <c r="G7" s="6">
        <v>0</v>
      </c>
      <c r="H7" s="6">
        <f t="shared" si="0"/>
        <v>7500000</v>
      </c>
      <c r="I7" s="19">
        <v>43409</v>
      </c>
      <c r="J7" s="20"/>
      <c r="K7" s="6">
        <f>K6</f>
        <v>0</v>
      </c>
    </row>
    <row r="8" spans="1:11">
      <c r="A8" s="3">
        <f t="shared" si="1"/>
        <v>5</v>
      </c>
      <c r="B8" s="3" t="s">
        <v>78</v>
      </c>
      <c r="C8" s="4" t="s">
        <v>74</v>
      </c>
      <c r="D8" s="3" t="s">
        <v>75</v>
      </c>
      <c r="E8" s="6">
        <v>200000000</v>
      </c>
      <c r="F8" s="6">
        <f>18295598-1218428-1208958-1199561-1190238-1190238+1199561</f>
        <v>13487736</v>
      </c>
      <c r="G8" s="6">
        <f>1190238+1199561</f>
        <v>2389799</v>
      </c>
      <c r="H8" s="6">
        <f t="shared" si="0"/>
        <v>184122465</v>
      </c>
      <c r="I8" s="19">
        <v>43409</v>
      </c>
      <c r="J8" s="20"/>
      <c r="K8" s="6">
        <v>2653902</v>
      </c>
    </row>
    <row r="9" spans="1:11">
      <c r="A9" s="3">
        <f t="shared" si="1"/>
        <v>6</v>
      </c>
      <c r="B9" s="3" t="s">
        <v>79</v>
      </c>
      <c r="C9" s="4" t="s">
        <v>80</v>
      </c>
      <c r="D9" s="3" t="s">
        <v>81</v>
      </c>
      <c r="E9" s="6">
        <v>30000000</v>
      </c>
      <c r="F9" s="6">
        <f>13333900+6292331</f>
        <v>19626231</v>
      </c>
      <c r="G9" s="6">
        <f>E9-F9-H9</f>
        <v>9964600</v>
      </c>
      <c r="H9" s="6">
        <v>409169</v>
      </c>
      <c r="I9" s="19">
        <v>43586</v>
      </c>
      <c r="J9" s="20">
        <v>45026</v>
      </c>
      <c r="K9" s="6">
        <v>666700</v>
      </c>
    </row>
    <row r="10" spans="1:11">
      <c r="A10" s="3">
        <f t="shared" si="1"/>
        <v>7</v>
      </c>
      <c r="B10" s="3" t="s">
        <v>82</v>
      </c>
      <c r="C10" s="4" t="s">
        <v>80</v>
      </c>
      <c r="D10" s="3" t="s">
        <v>81</v>
      </c>
      <c r="E10" s="6">
        <v>45000000</v>
      </c>
      <c r="F10" s="6">
        <v>8223459</v>
      </c>
      <c r="G10" s="6">
        <f>E10-F10-H10</f>
        <v>4934493</v>
      </c>
      <c r="H10" s="6">
        <v>31842048</v>
      </c>
      <c r="I10" s="19">
        <v>43565</v>
      </c>
      <c r="J10" s="20">
        <v>45026</v>
      </c>
      <c r="K10" s="6">
        <v>1000000</v>
      </c>
    </row>
    <row r="11" spans="1:10">
      <c r="A11" s="3">
        <f t="shared" si="1"/>
        <v>8</v>
      </c>
      <c r="B11" s="3" t="s">
        <v>83</v>
      </c>
      <c r="C11" s="4" t="s">
        <v>84</v>
      </c>
      <c r="D11" s="3" t="s">
        <v>85</v>
      </c>
      <c r="E11" s="6">
        <v>0</v>
      </c>
      <c r="F11" s="6">
        <v>0</v>
      </c>
      <c r="G11" s="6">
        <v>0</v>
      </c>
      <c r="H11" s="6">
        <f t="shared" si="0"/>
        <v>0</v>
      </c>
      <c r="I11" s="19">
        <v>43921</v>
      </c>
      <c r="J11" s="20"/>
    </row>
    <row r="12" spans="1:11">
      <c r="A12" s="3">
        <v>9</v>
      </c>
      <c r="B12" s="3" t="s">
        <v>86</v>
      </c>
      <c r="C12" s="4" t="s">
        <v>87</v>
      </c>
      <c r="D12" s="3" t="s">
        <v>81</v>
      </c>
      <c r="E12" s="6">
        <v>100000000</v>
      </c>
      <c r="F12" s="6">
        <v>0</v>
      </c>
      <c r="G12" s="6">
        <f>9900+80388</f>
        <v>90288</v>
      </c>
      <c r="H12" s="6">
        <f t="shared" si="0"/>
        <v>99909712</v>
      </c>
      <c r="I12" s="19">
        <v>44119</v>
      </c>
      <c r="J12" s="20">
        <v>45550</v>
      </c>
      <c r="K12" s="6">
        <v>424274</v>
      </c>
    </row>
    <row r="13" spans="1:11">
      <c r="A13" s="3">
        <v>10</v>
      </c>
      <c r="B13" s="3" t="s">
        <v>88</v>
      </c>
      <c r="C13" s="4" t="s">
        <v>80</v>
      </c>
      <c r="D13" s="3" t="s">
        <v>89</v>
      </c>
      <c r="E13" s="6">
        <v>50000000</v>
      </c>
      <c r="F13" s="6">
        <v>0</v>
      </c>
      <c r="G13" s="6">
        <v>0</v>
      </c>
      <c r="H13" s="6">
        <f t="shared" si="0"/>
        <v>50000000</v>
      </c>
      <c r="I13" s="19">
        <v>44197</v>
      </c>
      <c r="J13" s="20">
        <v>13515</v>
      </c>
      <c r="K13" s="6">
        <v>0</v>
      </c>
    </row>
    <row r="14" spans="1:11">
      <c r="A14" s="3">
        <v>11</v>
      </c>
      <c r="B14" s="3" t="s">
        <v>1</v>
      </c>
      <c r="C14" s="4" t="s">
        <v>80</v>
      </c>
      <c r="D14" s="3" t="s">
        <v>89</v>
      </c>
      <c r="E14" s="6">
        <v>100000000</v>
      </c>
      <c r="F14" s="6">
        <v>0</v>
      </c>
      <c r="G14" s="6">
        <v>0</v>
      </c>
      <c r="H14" s="6">
        <f t="shared" si="0"/>
        <v>100000000</v>
      </c>
      <c r="I14" s="19">
        <v>44197</v>
      </c>
      <c r="J14" s="20">
        <v>13515</v>
      </c>
      <c r="K14" s="6">
        <v>0</v>
      </c>
    </row>
    <row r="15" spans="1:11">
      <c r="A15" s="3">
        <v>12</v>
      </c>
      <c r="B15" s="3" t="s">
        <v>90</v>
      </c>
      <c r="C15" s="4" t="s">
        <v>77</v>
      </c>
      <c r="D15" s="3" t="s">
        <v>91</v>
      </c>
      <c r="E15" s="5">
        <v>3990834</v>
      </c>
      <c r="F15" s="6">
        <v>0</v>
      </c>
      <c r="G15" s="6">
        <v>0</v>
      </c>
      <c r="H15" s="6">
        <f t="shared" si="0"/>
        <v>3990834</v>
      </c>
      <c r="I15" s="19">
        <v>44229</v>
      </c>
      <c r="J15" s="20">
        <v>11325</v>
      </c>
      <c r="K15" s="6">
        <v>32145</v>
      </c>
    </row>
    <row r="16" spans="1:11">
      <c r="A16" s="3">
        <v>13</v>
      </c>
      <c r="B16" s="3" t="s">
        <v>90</v>
      </c>
      <c r="C16" s="4" t="s">
        <v>77</v>
      </c>
      <c r="D16" s="3" t="s">
        <v>91</v>
      </c>
      <c r="E16" s="5">
        <v>3750000</v>
      </c>
      <c r="F16" s="6">
        <v>0</v>
      </c>
      <c r="G16" s="6">
        <v>0</v>
      </c>
      <c r="H16" s="6">
        <f t="shared" si="0"/>
        <v>3750000</v>
      </c>
      <c r="I16" s="19">
        <v>44229</v>
      </c>
      <c r="J16" s="20">
        <v>11325</v>
      </c>
      <c r="K16" s="6">
        <v>30205</v>
      </c>
    </row>
    <row r="17" spans="1:11">
      <c r="A17" s="3">
        <v>14</v>
      </c>
      <c r="B17" s="3" t="s">
        <v>90</v>
      </c>
      <c r="C17" s="4" t="s">
        <v>77</v>
      </c>
      <c r="D17" s="3" t="s">
        <v>91</v>
      </c>
      <c r="E17" s="5">
        <v>3750000</v>
      </c>
      <c r="F17" s="6">
        <v>0</v>
      </c>
      <c r="G17" s="6">
        <v>0</v>
      </c>
      <c r="H17" s="6">
        <f t="shared" si="0"/>
        <v>3750000</v>
      </c>
      <c r="I17" s="19">
        <v>44229</v>
      </c>
      <c r="J17" s="20">
        <v>11325</v>
      </c>
      <c r="K17" s="6">
        <v>30205</v>
      </c>
    </row>
    <row r="18" spans="1:11">
      <c r="A18" s="3">
        <v>15</v>
      </c>
      <c r="B18" s="3" t="s">
        <v>90</v>
      </c>
      <c r="C18" s="4" t="s">
        <v>77</v>
      </c>
      <c r="D18" s="3" t="s">
        <v>91</v>
      </c>
      <c r="E18" s="5">
        <v>3750000</v>
      </c>
      <c r="F18" s="6">
        <v>0</v>
      </c>
      <c r="G18" s="6">
        <v>0</v>
      </c>
      <c r="H18" s="6">
        <f t="shared" si="0"/>
        <v>3750000</v>
      </c>
      <c r="I18" s="19">
        <v>44229</v>
      </c>
      <c r="J18" s="20">
        <v>11325</v>
      </c>
      <c r="K18" s="6">
        <v>30205</v>
      </c>
    </row>
    <row r="19" spans="1:11">
      <c r="A19" s="13"/>
      <c r="B19" s="13"/>
      <c r="C19" s="14"/>
      <c r="D19" s="13"/>
      <c r="E19" s="15">
        <f t="shared" ref="E19:K19" si="3">SUM(E4:E11)</f>
        <v>420000000</v>
      </c>
      <c r="F19" s="15">
        <f t="shared" si="3"/>
        <v>50044706</v>
      </c>
      <c r="G19" s="15">
        <f t="shared" si="3"/>
        <v>19609906</v>
      </c>
      <c r="H19" s="15">
        <f t="shared" si="3"/>
        <v>350345388</v>
      </c>
      <c r="I19" s="15">
        <f t="shared" si="3"/>
        <v>348117</v>
      </c>
      <c r="J19" s="15">
        <f t="shared" si="3"/>
        <v>90052</v>
      </c>
      <c r="K19" s="15">
        <f t="shared" si="3"/>
        <v>5997662</v>
      </c>
    </row>
  </sheetData>
  <printOptions gridLines="1"/>
  <pageMargins left="0.491666666666667" right="0.491666666666667" top="0.751388888888889" bottom="0.751388888888889" header="0.298611111111111" footer="0.298611111111111"/>
  <pageSetup paperSize="9" scale="93" orientation="landscape" horizontalDpi="600" verticalDpi="600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 of documents</vt:lpstr>
      <vt:lpstr>Loan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jayaprakash</cp:lastModifiedBy>
  <dcterms:created xsi:type="dcterms:W3CDTF">2020-01-27T09:35:00Z</dcterms:created>
  <cp:lastPrinted>2020-04-24T12:05:00Z</cp:lastPrinted>
  <dcterms:modified xsi:type="dcterms:W3CDTF">2021-02-01T11:28:09Z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1033-11.2.0.9962</vt:lpwstr>
  </property>
</Properties>
</file>