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firstSheet="1" activeTab="1"/>
  </bookViews>
  <sheets>
    <sheet name="As on Mar-19" sheetId="3" r:id="rId1"/>
    <sheet name="Mar 2021" sheetId="6" r:id="rId2"/>
  </sheets>
  <calcPr calcId="144525"/>
</workbook>
</file>

<file path=xl/sharedStrings.xml><?xml version="1.0" encoding="utf-8"?>
<sst xmlns="http://schemas.openxmlformats.org/spreadsheetml/2006/main" count="57" uniqueCount="46">
  <si>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</si>
  <si>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</si>
  <si>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</si>
  <si>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</si>
  <si>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</si>
  <si>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</si>
  <si>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</si>
  <si>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</si>
  <si>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</si>
  <si>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</si>
  <si>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</si>
  <si>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</si>
  <si>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</si>
  <si>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</si>
  <si>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</si>
  <si>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</si>
  <si>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</si>
  <si>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</si>
  <si>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 xml:space="preserve">                                                 </t>
  </si>
  <si>
    <t>Silver oak Villas- I,II &amp; III</t>
  </si>
  <si>
    <t>Sub</t>
  </si>
  <si>
    <t>SSLLP Reconcilation</t>
  </si>
  <si>
    <t>Period</t>
  </si>
  <si>
    <t>As on 30.09.2021</t>
  </si>
  <si>
    <t>Final Copy</t>
  </si>
  <si>
    <t>Prepared by</t>
  </si>
  <si>
    <t xml:space="preserve">Naresh Gauri </t>
  </si>
  <si>
    <t>14-10-2021</t>
  </si>
  <si>
    <t>Amount ( Rs)</t>
  </si>
  <si>
    <t>Opening balane Difference</t>
  </si>
  <si>
    <t>Closing Balance of SOV-Phase I &amp; II as on 30.06.2021</t>
  </si>
  <si>
    <t>Closing Balance of SOV-Phase III as on 30.06.2021</t>
  </si>
  <si>
    <t>Credit Balance</t>
  </si>
  <si>
    <t>JV 10018 dt 30.04.2021</t>
  </si>
  <si>
    <t>jv 10041 dt 31.05.2021</t>
  </si>
  <si>
    <t>inv no 17529 dt 01.06.2021</t>
  </si>
  <si>
    <t>Inv No 17662 dt 11.06.2021</t>
  </si>
  <si>
    <t>Inv no 17854 dt 24.06.2021</t>
  </si>
  <si>
    <t>Inv No 17901 dt 25.06.2021</t>
  </si>
  <si>
    <t>Inv no 17980 dt 30.06.2021</t>
  </si>
  <si>
    <t>JV No 10036 dt 30.06.2021</t>
  </si>
  <si>
    <t>Less:chq issued but not taken in SSLLP books</t>
  </si>
  <si>
    <t>Sales raised in SOV Books( Debited) but not credited in SSLLP Books</t>
  </si>
  <si>
    <t xml:space="preserve">Inv No 16299 dt 05.03.2021( Duplicated) </t>
  </si>
  <si>
    <t>Closing Balance of Summit sales llp as on 30.09.2021</t>
  </si>
  <si>
    <t>Difference (Total A-B)</t>
  </si>
</sst>
</file>

<file path=xl/styles.xml><?xml version="1.0" encoding="utf-8"?>
<styleSheet xmlns="http://schemas.openxmlformats.org/spreadsheetml/2006/main">
  <numFmts count="9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43" formatCode="_(* #,##0.00_);_(* \(#,##0.00\);_(* &quot;-&quot;??_);_(@_)"/>
    <numFmt numFmtId="178" formatCode="_ * #,##0_ ;_ * \-#,##0_ ;_ * &quot;-&quot;_ ;_ @_ "/>
    <numFmt numFmtId="179" formatCode="_(* #,##0_);_(* \(#,##0\);_(* &quot;-&quot;??_);_(@_)"/>
    <numFmt numFmtId="180" formatCode="dd\/mm\/yyyy"/>
    <numFmt numFmtId="181" formatCode="dd/mm/yyyy"/>
    <numFmt numFmtId="182" formatCode="_ * #,##0_ ;_ * \-#,##0_ ;_ * &quot;-&quot;??_ ;_ @_ "/>
    <numFmt numFmtId="183" formatCode="&quot;&quot;0"/>
  </numFmts>
  <fonts count="23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0" fillId="0" borderId="0"/>
    <xf numFmtId="0" fontId="14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179" fontId="1" fillId="0" borderId="1" xfId="2" applyNumberFormat="1" applyFont="1" applyFill="1" applyBorder="1" applyAlignment="1">
      <alignment horizontal="right" vertical="center"/>
    </xf>
    <xf numFmtId="179" fontId="1" fillId="0" borderId="1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179" fontId="1" fillId="0" borderId="0" xfId="2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179" fontId="1" fillId="0" borderId="2" xfId="2" applyNumberFormat="1" applyFont="1" applyFill="1" applyBorder="1" applyAlignment="1">
      <alignment horizontal="right" vertical="center"/>
    </xf>
    <xf numFmtId="179" fontId="1" fillId="0" borderId="2" xfId="2" applyNumberFormat="1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right" vertical="top"/>
    </xf>
    <xf numFmtId="181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center"/>
    </xf>
    <xf numFmtId="179" fontId="1" fillId="0" borderId="3" xfId="2" applyNumberFormat="1" applyFont="1" applyFill="1" applyBorder="1" applyAlignment="1">
      <alignment horizontal="right" vertical="center"/>
    </xf>
    <xf numFmtId="179" fontId="1" fillId="0" borderId="3" xfId="2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82" fontId="2" fillId="0" borderId="0" xfId="2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180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182" fontId="3" fillId="0" borderId="0" xfId="2" applyNumberFormat="1" applyFont="1" applyFill="1" applyBorder="1" applyAlignment="1">
      <alignment horizontal="left" vertical="top"/>
    </xf>
    <xf numFmtId="179" fontId="3" fillId="0" borderId="0" xfId="2" applyNumberFormat="1" applyFont="1" applyFill="1" applyBorder="1" applyAlignment="1">
      <alignment horizontal="left" vertical="top"/>
    </xf>
    <xf numFmtId="182" fontId="3" fillId="0" borderId="0" xfId="2" applyNumberFormat="1" applyFont="1" applyFill="1" applyBorder="1" applyAlignment="1">
      <alignment horizontal="left" vertical="center"/>
    </xf>
    <xf numFmtId="43" fontId="3" fillId="0" borderId="0" xfId="2" applyFont="1" applyFill="1" applyBorder="1" applyAlignment="1">
      <alignment horizontal="left" vertical="top"/>
    </xf>
    <xf numFmtId="180" fontId="2" fillId="0" borderId="0" xfId="0" applyNumberFormat="1" applyFont="1" applyFill="1" applyBorder="1" applyAlignment="1">
      <alignment horizontal="left" vertical="top"/>
    </xf>
    <xf numFmtId="179" fontId="2" fillId="0" borderId="0" xfId="2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center"/>
    </xf>
    <xf numFmtId="182" fontId="2" fillId="0" borderId="2" xfId="2" applyNumberFormat="1" applyFont="1" applyFill="1" applyBorder="1" applyAlignment="1">
      <alignment horizontal="left" vertical="center"/>
    </xf>
    <xf numFmtId="182" fontId="2" fillId="0" borderId="0" xfId="2" applyNumberFormat="1" applyFont="1" applyFill="1" applyBorder="1" applyAlignment="1">
      <alignment horizontal="left" vertical="top"/>
    </xf>
    <xf numFmtId="183" fontId="2" fillId="0" borderId="0" xfId="0" applyNumberFormat="1" applyFont="1" applyFill="1" applyBorder="1" applyAlignment="1">
      <alignment horizontal="left" vertical="top"/>
    </xf>
    <xf numFmtId="181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82" fontId="3" fillId="0" borderId="0" xfId="0" applyNumberFormat="1" applyFont="1" applyFill="1" applyBorder="1" applyAlignment="1">
      <alignment horizontal="left" vertical="center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Normal 4" xfId="23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Comma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C27" sqref="C27"/>
    </sheetView>
  </sheetViews>
  <sheetFormatPr defaultColWidth="9.14285714285714" defaultRowHeight="15" outlineLevelCol="6"/>
  <cols>
    <col min="1" max="1" width="6" style="26" customWidth="1"/>
    <col min="2" max="2" width="11.5714285714286" style="26" customWidth="1"/>
    <col min="3" max="3" width="10.1428571428571" style="26" customWidth="1"/>
    <col min="4" max="4" width="14.8571428571429" style="26" customWidth="1"/>
    <col min="5" max="5" width="11.4285714285714" style="26" customWidth="1"/>
    <col min="6" max="6" width="27" style="26" customWidth="1"/>
    <col min="7" max="7" width="12" style="26" customWidth="1"/>
    <col min="8" max="16384" width="9.14285714285714" style="26"/>
  </cols>
  <sheetData>
    <row r="1" s="25" customFormat="1" ht="14.25" spans="1:5">
      <c r="A1" s="27" t="s">
        <v>0</v>
      </c>
      <c r="C1" s="28"/>
      <c r="D1" s="28"/>
      <c r="E1" s="28"/>
    </row>
    <row r="2" s="25" customFormat="1" ht="14.25" spans="1:5">
      <c r="A2" s="27" t="s">
        <v>1</v>
      </c>
      <c r="C2" s="28"/>
      <c r="D2" s="28"/>
      <c r="E2" s="28"/>
    </row>
    <row r="3" s="25" customFormat="1" ht="14.25" spans="2:5">
      <c r="B3" s="27"/>
      <c r="C3" s="28"/>
      <c r="D3" s="28"/>
      <c r="E3" s="28"/>
    </row>
    <row r="4" s="25" customFormat="1" ht="14.25" spans="2:5">
      <c r="B4" s="27"/>
      <c r="C4" s="28"/>
      <c r="D4" s="28"/>
      <c r="E4" s="28"/>
    </row>
    <row r="5" s="25" customFormat="1" customHeight="1" spans="1:7">
      <c r="A5" s="27" t="s">
        <v>2</v>
      </c>
      <c r="B5" s="27"/>
      <c r="C5" s="27"/>
      <c r="D5" s="27"/>
      <c r="E5" s="27"/>
      <c r="F5" s="27"/>
      <c r="G5" s="29">
        <v>-480374</v>
      </c>
    </row>
    <row r="6" s="25" customFormat="1" ht="14.25" spans="1:7">
      <c r="A6" s="25" t="s">
        <v>3</v>
      </c>
      <c r="B6" s="27" t="s">
        <v>4</v>
      </c>
      <c r="C6" s="27" t="s">
        <v>5</v>
      </c>
      <c r="D6" s="27" t="s">
        <v>6</v>
      </c>
      <c r="E6" s="27" t="s">
        <v>7</v>
      </c>
      <c r="F6" s="25" t="s">
        <v>8</v>
      </c>
      <c r="G6" s="29"/>
    </row>
    <row r="7" s="25" customFormat="1" customHeight="1" spans="1:7">
      <c r="A7" s="30" t="s">
        <v>9</v>
      </c>
      <c r="B7" s="30"/>
      <c r="C7" s="30"/>
      <c r="D7" s="30"/>
      <c r="E7" s="30"/>
      <c r="F7" s="30"/>
      <c r="G7" s="29"/>
    </row>
    <row r="8" spans="1:7">
      <c r="A8" s="26">
        <v>1</v>
      </c>
      <c r="B8" s="31" t="s">
        <v>10</v>
      </c>
      <c r="C8" s="32" t="s">
        <v>11</v>
      </c>
      <c r="D8" s="33">
        <v>54662</v>
      </c>
      <c r="E8" s="34">
        <v>4150</v>
      </c>
      <c r="G8" s="35"/>
    </row>
    <row r="9" spans="2:7">
      <c r="B9" s="31"/>
      <c r="C9" s="32"/>
      <c r="D9" s="33"/>
      <c r="E9" s="36"/>
      <c r="G9" s="35"/>
    </row>
    <row r="10" s="25" customFormat="1" customHeight="1" spans="2:7">
      <c r="B10" s="37"/>
      <c r="C10" s="27"/>
      <c r="E10" s="38"/>
      <c r="F10" s="39"/>
      <c r="G10" s="40">
        <f>SUM(E8:E9)</f>
        <v>4150</v>
      </c>
    </row>
    <row r="11" s="25" customFormat="1" customHeight="1" spans="2:7">
      <c r="B11" s="37"/>
      <c r="C11" s="27"/>
      <c r="D11" s="41"/>
      <c r="E11" s="42"/>
      <c r="F11" s="25" t="s">
        <v>12</v>
      </c>
      <c r="G11" s="29">
        <f>G5+G10</f>
        <v>-476224</v>
      </c>
    </row>
    <row r="12" s="25" customFormat="1" customHeight="1" spans="1:7">
      <c r="A12" s="25" t="s">
        <v>13</v>
      </c>
      <c r="G12" s="29"/>
    </row>
    <row r="13" spans="2:7">
      <c r="B13" s="43"/>
      <c r="C13" s="44"/>
      <c r="D13" s="33"/>
      <c r="E13" s="44"/>
      <c r="F13" s="44"/>
      <c r="G13" s="35"/>
    </row>
    <row r="14" spans="2:7">
      <c r="B14" s="43"/>
      <c r="C14" s="44"/>
      <c r="D14" s="33"/>
      <c r="E14" s="44"/>
      <c r="F14" s="44"/>
      <c r="G14" s="35"/>
    </row>
    <row r="15" spans="2:7">
      <c r="B15" s="43"/>
      <c r="C15" s="44"/>
      <c r="D15" s="33"/>
      <c r="E15" s="44"/>
      <c r="F15" s="44"/>
      <c r="G15" s="35"/>
    </row>
    <row r="16" spans="2:7">
      <c r="B16" s="43"/>
      <c r="C16" s="44"/>
      <c r="D16" s="33"/>
      <c r="E16" s="44"/>
      <c r="F16" s="44"/>
      <c r="G16" s="35"/>
    </row>
    <row r="17" spans="2:7">
      <c r="B17" s="43"/>
      <c r="C17" s="44"/>
      <c r="D17" s="33"/>
      <c r="E17" s="44"/>
      <c r="F17" s="44"/>
      <c r="G17" s="35"/>
    </row>
    <row r="18" spans="5:5">
      <c r="E18" s="35">
        <f>SUM(E13:E17)</f>
        <v>0</v>
      </c>
    </row>
    <row r="19" s="25" customFormat="1" spans="2:7">
      <c r="B19" s="25" t="s">
        <v>14</v>
      </c>
      <c r="F19" s="25" t="s">
        <v>15</v>
      </c>
      <c r="G19" s="35">
        <f>E18</f>
        <v>0</v>
      </c>
    </row>
    <row r="20" s="25" customFormat="1" ht="14.25" spans="2:7">
      <c r="B20" s="25" t="s">
        <v>16</v>
      </c>
      <c r="G20" s="29">
        <v>472435.47</v>
      </c>
    </row>
    <row r="21" s="25" customFormat="1" ht="14.25" spans="2:7">
      <c r="B21" s="25" t="s">
        <v>17</v>
      </c>
      <c r="G21" s="29">
        <f>G11+G20</f>
        <v>-3788.53000000003</v>
      </c>
    </row>
    <row r="23" spans="7:7">
      <c r="G23" s="45"/>
    </row>
  </sheetData>
  <mergeCells count="3">
    <mergeCell ref="A5:F5"/>
    <mergeCell ref="A7:F7"/>
    <mergeCell ref="A12:F12"/>
  </mergeCells>
  <printOptions gridLines="1"/>
  <pageMargins left="0.3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B32" sqref="B32"/>
    </sheetView>
  </sheetViews>
  <sheetFormatPr defaultColWidth="9.14285714285714" defaultRowHeight="13.5" outlineLevelCol="6"/>
  <cols>
    <col min="1" max="1" width="12" style="1" customWidth="1"/>
    <col min="2" max="2" width="33.8571428571429" style="1" customWidth="1"/>
    <col min="3" max="4" width="10.1428571428571" style="2" customWidth="1"/>
    <col min="5" max="5" width="29.8571428571429" style="1" customWidth="1"/>
    <col min="6" max="6" width="15" style="3" customWidth="1"/>
    <col min="7" max="7" width="14" style="4" customWidth="1"/>
    <col min="8" max="16384" width="9.14285714285714" style="1"/>
  </cols>
  <sheetData>
    <row r="1" spans="1:4">
      <c r="A1" s="1" t="s">
        <v>18</v>
      </c>
      <c r="B1" s="5" t="s">
        <v>19</v>
      </c>
      <c r="C1" s="6"/>
      <c r="D1" s="6"/>
    </row>
    <row r="2" spans="1:4">
      <c r="A2" s="1" t="s">
        <v>20</v>
      </c>
      <c r="B2" s="5" t="s">
        <v>21</v>
      </c>
      <c r="C2" s="6"/>
      <c r="D2" s="6"/>
    </row>
    <row r="3" spans="1:4">
      <c r="A3" s="1" t="s">
        <v>22</v>
      </c>
      <c r="B3" s="5" t="s">
        <v>23</v>
      </c>
      <c r="C3" s="6"/>
      <c r="D3" s="6" t="s">
        <v>24</v>
      </c>
    </row>
    <row r="4" spans="1:4">
      <c r="A4" s="1" t="s">
        <v>25</v>
      </c>
      <c r="B4" s="5" t="s">
        <v>26</v>
      </c>
      <c r="C4" s="6"/>
      <c r="D4" s="6"/>
    </row>
    <row r="5" spans="1:4">
      <c r="A5" s="1" t="s">
        <v>4</v>
      </c>
      <c r="B5" s="5" t="s">
        <v>27</v>
      </c>
      <c r="C5" s="6"/>
      <c r="D5" s="6"/>
    </row>
    <row r="6" spans="2:4">
      <c r="B6" s="5"/>
      <c r="C6" s="6"/>
      <c r="D6" s="6"/>
    </row>
    <row r="7" spans="1:7">
      <c r="A7" s="7" t="s">
        <v>3</v>
      </c>
      <c r="B7" s="8" t="s">
        <v>4</v>
      </c>
      <c r="C7" s="9" t="s">
        <v>5</v>
      </c>
      <c r="D7" s="9" t="s">
        <v>6</v>
      </c>
      <c r="E7" s="7" t="s">
        <v>8</v>
      </c>
      <c r="F7" s="10" t="s">
        <v>28</v>
      </c>
      <c r="G7" s="11" t="s">
        <v>28</v>
      </c>
    </row>
    <row r="8" spans="1:4">
      <c r="A8" s="1" t="s">
        <v>29</v>
      </c>
      <c r="B8" s="5"/>
      <c r="C8" s="6"/>
      <c r="D8" s="6"/>
    </row>
    <row r="9" ht="15" customHeight="1" spans="1:6">
      <c r="A9" s="12" t="s">
        <v>30</v>
      </c>
      <c r="B9" s="12"/>
      <c r="C9" s="6"/>
      <c r="D9" s="6"/>
      <c r="E9" s="12"/>
      <c r="F9" s="13">
        <v>-355484.11</v>
      </c>
    </row>
    <row r="10" ht="15" customHeight="1" spans="1:7">
      <c r="A10" s="12" t="s">
        <v>31</v>
      </c>
      <c r="B10" s="12"/>
      <c r="C10" s="6"/>
      <c r="D10" s="6"/>
      <c r="E10" s="12" t="s">
        <v>32</v>
      </c>
      <c r="F10" s="13">
        <v>-272405</v>
      </c>
      <c r="G10" s="4">
        <f>SUM(F9:F10)</f>
        <v>-627889.11</v>
      </c>
    </row>
    <row r="11" ht="15" customHeight="1" spans="1:6">
      <c r="A11" s="12" t="s">
        <v>9</v>
      </c>
      <c r="B11" s="12"/>
      <c r="C11" s="6"/>
      <c r="D11" s="6"/>
      <c r="E11" s="12"/>
      <c r="F11" s="13"/>
    </row>
    <row r="12" ht="15" customHeight="1" spans="1:6">
      <c r="A12" s="12"/>
      <c r="B12" s="12" t="s">
        <v>33</v>
      </c>
      <c r="C12" s="6"/>
      <c r="D12" s="6"/>
      <c r="E12" s="12"/>
      <c r="F12" s="13">
        <v>955</v>
      </c>
    </row>
    <row r="13" ht="15" customHeight="1" spans="1:6">
      <c r="A13" s="12"/>
      <c r="B13" s="12" t="s">
        <v>34</v>
      </c>
      <c r="C13" s="6"/>
      <c r="D13" s="6"/>
      <c r="E13" s="12"/>
      <c r="F13" s="13">
        <v>326</v>
      </c>
    </row>
    <row r="14" ht="15" customHeight="1" spans="1:6">
      <c r="A14" s="12"/>
      <c r="B14" s="12" t="s">
        <v>35</v>
      </c>
      <c r="C14" s="6">
        <v>17529</v>
      </c>
      <c r="D14" s="6"/>
      <c r="E14" s="12"/>
      <c r="F14" s="13">
        <v>27883</v>
      </c>
    </row>
    <row r="15" ht="15" customHeight="1" spans="1:6">
      <c r="A15" s="12"/>
      <c r="B15" s="12" t="s">
        <v>36</v>
      </c>
      <c r="C15" s="6">
        <v>17662</v>
      </c>
      <c r="D15" s="6"/>
      <c r="E15" s="12"/>
      <c r="F15" s="13">
        <v>3186</v>
      </c>
    </row>
    <row r="16" ht="15" customHeight="1" spans="1:6">
      <c r="A16" s="12"/>
      <c r="B16" s="12" t="s">
        <v>37</v>
      </c>
      <c r="C16" s="6">
        <v>17854</v>
      </c>
      <c r="D16" s="6"/>
      <c r="E16" s="12"/>
      <c r="F16" s="13">
        <v>77054</v>
      </c>
    </row>
    <row r="17" ht="15" customHeight="1" spans="1:6">
      <c r="A17" s="12"/>
      <c r="B17" s="12" t="s">
        <v>38</v>
      </c>
      <c r="C17" s="6">
        <v>17901</v>
      </c>
      <c r="D17" s="6"/>
      <c r="E17" s="12"/>
      <c r="F17" s="13">
        <v>25719</v>
      </c>
    </row>
    <row r="18" ht="15" customHeight="1" spans="1:6">
      <c r="A18" s="12"/>
      <c r="B18" s="12" t="s">
        <v>39</v>
      </c>
      <c r="C18" s="6">
        <v>17980</v>
      </c>
      <c r="D18" s="6"/>
      <c r="E18" s="12"/>
      <c r="F18" s="13">
        <v>2112</v>
      </c>
    </row>
    <row r="19" ht="15" customHeight="1" spans="1:6">
      <c r="A19" s="12"/>
      <c r="B19" s="12" t="s">
        <v>40</v>
      </c>
      <c r="C19" s="6"/>
      <c r="D19" s="6"/>
      <c r="E19" s="12"/>
      <c r="F19" s="13">
        <v>1007</v>
      </c>
    </row>
    <row r="20" ht="15" customHeight="1" spans="1:7">
      <c r="A20" s="14"/>
      <c r="B20" s="15"/>
      <c r="C20" s="6"/>
      <c r="E20" s="16"/>
      <c r="F20" s="17"/>
      <c r="G20" s="18">
        <f>SUM(F12:F19)</f>
        <v>138242</v>
      </c>
    </row>
    <row r="21" ht="15" customHeight="1" spans="2:7">
      <c r="B21" s="15"/>
      <c r="C21" s="6"/>
      <c r="D21" s="19"/>
      <c r="E21" s="1" t="s">
        <v>12</v>
      </c>
      <c r="G21" s="4">
        <f>G10-G20+G8</f>
        <v>-766131.11</v>
      </c>
    </row>
    <row r="22" ht="15" customHeight="1" spans="1:1">
      <c r="A22" s="1" t="s">
        <v>41</v>
      </c>
    </row>
    <row r="23" spans="2:6">
      <c r="B23" s="20" t="s">
        <v>42</v>
      </c>
      <c r="C23" s="6"/>
      <c r="E23" s="21"/>
      <c r="F23" s="13">
        <f>103310-46441</f>
        <v>56869</v>
      </c>
    </row>
    <row r="24" spans="2:6">
      <c r="B24" s="20" t="s">
        <v>43</v>
      </c>
      <c r="C24" s="6"/>
      <c r="E24" s="21"/>
      <c r="F24" s="13">
        <v>5900</v>
      </c>
    </row>
    <row r="25" spans="2:6">
      <c r="B25" s="20"/>
      <c r="C25" s="6"/>
      <c r="E25" s="21"/>
      <c r="F25" s="13"/>
    </row>
    <row r="26" spans="2:6">
      <c r="B26" s="20"/>
      <c r="C26" s="6"/>
      <c r="E26" s="21"/>
      <c r="F26" s="13"/>
    </row>
    <row r="27" spans="5:7">
      <c r="E27" s="16"/>
      <c r="F27" s="17"/>
      <c r="G27" s="18">
        <f>SUM(F23:F27)</f>
        <v>62769</v>
      </c>
    </row>
    <row r="28" spans="2:7">
      <c r="B28" s="1" t="s">
        <v>14</v>
      </c>
      <c r="E28" s="1" t="s">
        <v>15</v>
      </c>
      <c r="G28" s="4">
        <f>+G21-G27</f>
        <v>-828900.11</v>
      </c>
    </row>
    <row r="31" spans="2:7">
      <c r="B31" s="1" t="s">
        <v>44</v>
      </c>
      <c r="E31" s="16"/>
      <c r="F31" s="17"/>
      <c r="G31" s="18">
        <v>828899.69</v>
      </c>
    </row>
    <row r="33" ht="14.25" spans="5:7">
      <c r="E33" s="22" t="s">
        <v>45</v>
      </c>
      <c r="F33" s="23"/>
      <c r="G33" s="24">
        <f>+G28+G31</f>
        <v>-0.42000000004191</v>
      </c>
    </row>
    <row r="34" ht="14.25"/>
  </sheetData>
  <mergeCells count="2">
    <mergeCell ref="A11:E11"/>
    <mergeCell ref="A22:E22"/>
  </mergeCells>
  <printOptions gridLines="1"/>
  <pageMargins left="0.118055555555556" right="0.196527777777778" top="0.393055555555556" bottom="0.314583333333333" header="0.3" footer="0.3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 on Mar-19</vt:lpstr>
      <vt:lpstr>Mar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dcterms:created xsi:type="dcterms:W3CDTF">2019-04-03T10:15:00Z</dcterms:created>
  <cp:lastPrinted>2021-03-09T11:04:00Z</cp:lastPrinted>
  <dcterms:modified xsi:type="dcterms:W3CDTF">2021-12-29T11:02:13Z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DB9E7E33DEBA46F1A0BE954194DCAE01</vt:lpwstr>
  </property>
</Properties>
</file>